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Пресс релизы\бензины_розница_2017\"/>
    </mc:Choice>
  </mc:AlternateContent>
  <bookViews>
    <workbookView xWindow="0" yWindow="75" windowWidth="19320" windowHeight="11025" tabRatio="785"/>
  </bookViews>
  <sheets>
    <sheet name="info" sheetId="2" r:id="rId1"/>
    <sheet name="АИ80" sheetId="16" r:id="rId2"/>
    <sheet name="АИ92" sheetId="5" r:id="rId3"/>
    <sheet name="АИ95" sheetId="6" r:id="rId4"/>
    <sheet name="АИ98" sheetId="7" r:id="rId5"/>
    <sheet name="АЗС" sheetId="11" state="hidden" r:id="rId6"/>
    <sheet name="ДП" sheetId="13" state="hidden" r:id="rId7"/>
    <sheet name="ДП свод" sheetId="14" state="hidden" r:id="rId8"/>
  </sheets>
  <definedNames>
    <definedName name="_xlnm._FilterDatabase" localSheetId="5" hidden="1">АЗС!$A$6:$H$337</definedName>
    <definedName name="_xlnm._FilterDatabase" localSheetId="2" hidden="1">АИ92!$A$3:$E$127</definedName>
    <definedName name="_xlnm._FilterDatabase" localSheetId="6" hidden="1">ДП!$A$1:$F$148</definedName>
    <definedName name="_xlnm.Print_Titles" localSheetId="0">info!$2:$2</definedName>
    <definedName name="_xlnm.Print_Titles" localSheetId="1">АИ80!$3:$3</definedName>
    <definedName name="_xlnm.Print_Titles" localSheetId="2">АИ92!$3:$3</definedName>
    <definedName name="_xlnm.Print_Titles" localSheetId="3">АИ95!$3:$3</definedName>
    <definedName name="_xlnm.Print_Titles" localSheetId="4">АИ98!$3:$3</definedName>
    <definedName name="_xlnm.Print_Titles" localSheetId="6">ДП!$1:$1</definedName>
    <definedName name="_xlnm.Print_Titles" localSheetId="7">'ДП свод'!$3:$4</definedName>
    <definedName name="_xlnm.Print_Area" localSheetId="0">info!$A$1:$F$40</definedName>
    <definedName name="_xlnm.Print_Area" localSheetId="1">АИ80!$A$1:$E$84</definedName>
  </definedNames>
  <calcPr calcId="162913"/>
  <pivotCaches>
    <pivotCache cacheId="0" r:id="rId9"/>
  </pivotCaches>
</workbook>
</file>

<file path=xl/calcChain.xml><?xml version="1.0" encoding="utf-8"?>
<calcChain xmlns="http://schemas.openxmlformats.org/spreadsheetml/2006/main">
  <c r="A1" i="5" l="1"/>
  <c r="E112" i="11"/>
  <c r="G217" i="11" l="1"/>
  <c r="F217" i="11"/>
  <c r="D217" i="11"/>
  <c r="E197" i="11"/>
  <c r="F197" i="11"/>
  <c r="G197" i="11"/>
  <c r="H197" i="11"/>
  <c r="D197" i="11"/>
  <c r="E119" i="11"/>
  <c r="F119" i="11"/>
  <c r="G119" i="11"/>
  <c r="H119" i="11"/>
  <c r="D119" i="11"/>
  <c r="D195" i="11"/>
  <c r="H195" i="11"/>
  <c r="G195" i="11"/>
  <c r="F195" i="11"/>
  <c r="E195" i="11"/>
  <c r="D86" i="11"/>
  <c r="H86" i="11"/>
  <c r="G86" i="11"/>
  <c r="F86" i="11"/>
  <c r="E86" i="11"/>
  <c r="E84" i="11"/>
  <c r="F84" i="11"/>
  <c r="G84" i="11"/>
  <c r="H84" i="11"/>
  <c r="D84" i="11"/>
  <c r="E122" i="11"/>
  <c r="F122" i="11"/>
  <c r="G122" i="11"/>
  <c r="H122" i="11"/>
  <c r="D122" i="11"/>
  <c r="E335" i="11"/>
  <c r="E336" i="11" s="1"/>
  <c r="F335" i="11"/>
  <c r="F336" i="11" s="1"/>
  <c r="G335" i="11"/>
  <c r="G336" i="11" s="1"/>
  <c r="H335" i="11"/>
  <c r="H336" i="11" s="1"/>
  <c r="D335" i="11"/>
  <c r="D336" i="11" s="1"/>
  <c r="H332" i="11"/>
  <c r="G332" i="11"/>
  <c r="F332" i="11"/>
  <c r="E332" i="11"/>
  <c r="D332" i="11"/>
  <c r="H330" i="11"/>
  <c r="G330" i="11"/>
  <c r="F330" i="11"/>
  <c r="E330" i="11"/>
  <c r="D330" i="11"/>
  <c r="H328" i="11"/>
  <c r="G328" i="11"/>
  <c r="F328" i="11"/>
  <c r="E328" i="11"/>
  <c r="D328" i="11"/>
  <c r="H326" i="11"/>
  <c r="G326" i="11"/>
  <c r="F326" i="11"/>
  <c r="E326" i="11"/>
  <c r="D326" i="11"/>
  <c r="E324" i="11"/>
  <c r="F324" i="11"/>
  <c r="G324" i="11"/>
  <c r="H324" i="11"/>
  <c r="D324" i="11"/>
  <c r="H321" i="11"/>
  <c r="G321" i="11"/>
  <c r="F321" i="11"/>
  <c r="E321" i="11"/>
  <c r="D321" i="11"/>
  <c r="D322" i="11" s="1"/>
  <c r="H319" i="11"/>
  <c r="G319" i="11"/>
  <c r="F319" i="11"/>
  <c r="E319" i="11"/>
  <c r="H316" i="11"/>
  <c r="G316" i="11"/>
  <c r="F316" i="11"/>
  <c r="E316" i="11"/>
  <c r="D316" i="11"/>
  <c r="H314" i="11"/>
  <c r="G314" i="11"/>
  <c r="F314" i="11"/>
  <c r="E314" i="11"/>
  <c r="D314" i="11"/>
  <c r="E312" i="11"/>
  <c r="F312" i="11"/>
  <c r="G312" i="11"/>
  <c r="H312" i="11"/>
  <c r="D312" i="11"/>
  <c r="E310" i="11"/>
  <c r="F310" i="11"/>
  <c r="G310" i="11"/>
  <c r="H310" i="11"/>
  <c r="D310" i="11"/>
  <c r="H306" i="11"/>
  <c r="H307" i="11" s="1"/>
  <c r="G306" i="11"/>
  <c r="G307" i="11" s="1"/>
  <c r="F306" i="11"/>
  <c r="F307" i="11" s="1"/>
  <c r="E306" i="11"/>
  <c r="E307" i="11" s="1"/>
  <c r="D306" i="11"/>
  <c r="D307" i="11" s="1"/>
  <c r="H303" i="11"/>
  <c r="G303" i="11"/>
  <c r="F303" i="11"/>
  <c r="E303" i="11"/>
  <c r="D303" i="11"/>
  <c r="H301" i="11"/>
  <c r="G301" i="11"/>
  <c r="F301" i="11"/>
  <c r="E301" i="11"/>
  <c r="D301" i="11"/>
  <c r="H299" i="11"/>
  <c r="G299" i="11"/>
  <c r="F299" i="11"/>
  <c r="E299" i="11"/>
  <c r="D299" i="11"/>
  <c r="E297" i="11"/>
  <c r="F297" i="11"/>
  <c r="G297" i="11"/>
  <c r="H297" i="11"/>
  <c r="D297" i="11"/>
  <c r="E294" i="11"/>
  <c r="F294" i="11"/>
  <c r="G294" i="11"/>
  <c r="H294" i="11"/>
  <c r="D294" i="11"/>
  <c r="H291" i="11"/>
  <c r="G291" i="11"/>
  <c r="F291" i="11"/>
  <c r="E291" i="11"/>
  <c r="D291" i="11"/>
  <c r="H289" i="11"/>
  <c r="G289" i="11"/>
  <c r="F289" i="11"/>
  <c r="E289" i="11"/>
  <c r="D289" i="11"/>
  <c r="H286" i="11"/>
  <c r="G286" i="11"/>
  <c r="F286" i="11"/>
  <c r="E286" i="11"/>
  <c r="D286" i="11"/>
  <c r="H284" i="11"/>
  <c r="G284" i="11"/>
  <c r="F284" i="11"/>
  <c r="E284" i="11"/>
  <c r="D284" i="11"/>
  <c r="H281" i="11"/>
  <c r="H282" i="11" s="1"/>
  <c r="G281" i="11"/>
  <c r="G282" i="11" s="1"/>
  <c r="F281" i="11"/>
  <c r="F282" i="11" s="1"/>
  <c r="E281" i="11"/>
  <c r="E282" i="11" s="1"/>
  <c r="D281" i="11"/>
  <c r="D282" i="11" s="1"/>
  <c r="H278" i="11"/>
  <c r="H279" i="11" s="1"/>
  <c r="G278" i="11"/>
  <c r="G279" i="11" s="1"/>
  <c r="F278" i="11"/>
  <c r="F279" i="11" s="1"/>
  <c r="E278" i="11"/>
  <c r="E279" i="11" s="1"/>
  <c r="D278" i="11"/>
  <c r="D279" i="11" s="1"/>
  <c r="H275" i="11"/>
  <c r="G275" i="11"/>
  <c r="F275" i="11"/>
  <c r="E275" i="11"/>
  <c r="D275" i="11"/>
  <c r="H273" i="11"/>
  <c r="G273" i="11"/>
  <c r="F273" i="11"/>
  <c r="E273" i="11"/>
  <c r="D273" i="11"/>
  <c r="H271" i="11"/>
  <c r="G271" i="11"/>
  <c r="F271" i="11"/>
  <c r="E271" i="11"/>
  <c r="D271" i="11"/>
  <c r="H268" i="11"/>
  <c r="G268" i="11"/>
  <c r="F268" i="11"/>
  <c r="E268" i="11"/>
  <c r="D268" i="11"/>
  <c r="H266" i="11"/>
  <c r="G266" i="11"/>
  <c r="F266" i="11"/>
  <c r="E266" i="11"/>
  <c r="D266" i="11"/>
  <c r="E264" i="11"/>
  <c r="F264" i="11"/>
  <c r="G264" i="11"/>
  <c r="H264" i="11"/>
  <c r="D264" i="11"/>
  <c r="E241" i="11"/>
  <c r="F241" i="11"/>
  <c r="G241" i="11"/>
  <c r="H241" i="11"/>
  <c r="D241" i="11"/>
  <c r="E245" i="11"/>
  <c r="F245" i="11"/>
  <c r="G245" i="11"/>
  <c r="H245" i="11"/>
  <c r="D245" i="11"/>
  <c r="E248" i="11"/>
  <c r="F248" i="11"/>
  <c r="G248" i="11"/>
  <c r="H248" i="11"/>
  <c r="D248" i="11"/>
  <c r="E259" i="11"/>
  <c r="F259" i="11"/>
  <c r="G259" i="11"/>
  <c r="H259" i="11"/>
  <c r="D259" i="11"/>
  <c r="H261" i="11"/>
  <c r="G261" i="11"/>
  <c r="F261" i="11"/>
  <c r="E261" i="11"/>
  <c r="D261" i="11"/>
  <c r="H256" i="11"/>
  <c r="G256" i="11"/>
  <c r="F256" i="11"/>
  <c r="E256" i="11"/>
  <c r="D256" i="11"/>
  <c r="H254" i="11"/>
  <c r="G254" i="11"/>
  <c r="F254" i="11"/>
  <c r="E254" i="11"/>
  <c r="D254" i="11"/>
  <c r="H252" i="11"/>
  <c r="G252" i="11"/>
  <c r="F252" i="11"/>
  <c r="E252" i="11"/>
  <c r="D252" i="11"/>
  <c r="H250" i="11"/>
  <c r="G250" i="11"/>
  <c r="F250" i="11"/>
  <c r="E250" i="11"/>
  <c r="D250" i="11"/>
  <c r="H235" i="11"/>
  <c r="G235" i="11"/>
  <c r="F235" i="11"/>
  <c r="E235" i="11"/>
  <c r="D235" i="11"/>
  <c r="H233" i="11"/>
  <c r="G233" i="11"/>
  <c r="F233" i="11"/>
  <c r="E233" i="11"/>
  <c r="D233" i="11"/>
  <c r="H230" i="11"/>
  <c r="G230" i="11"/>
  <c r="F230" i="11"/>
  <c r="E230" i="11"/>
  <c r="D230" i="11"/>
  <c r="H228" i="11"/>
  <c r="G228" i="11"/>
  <c r="F228" i="11"/>
  <c r="E228" i="11"/>
  <c r="D228" i="11"/>
  <c r="H225" i="11"/>
  <c r="H226" i="11" s="1"/>
  <c r="G225" i="11"/>
  <c r="G226" i="11" s="1"/>
  <c r="F225" i="11"/>
  <c r="F226" i="11" s="1"/>
  <c r="E225" i="11"/>
  <c r="E226" i="11" s="1"/>
  <c r="D225" i="11"/>
  <c r="D226" i="11" s="1"/>
  <c r="H222" i="11"/>
  <c r="G222" i="11"/>
  <c r="F222" i="11"/>
  <c r="E222" i="11"/>
  <c r="D222" i="11"/>
  <c r="H220" i="11"/>
  <c r="G220" i="11"/>
  <c r="F220" i="11"/>
  <c r="E220" i="11"/>
  <c r="D220" i="11"/>
  <c r="H215" i="11"/>
  <c r="H217" i="11" s="1"/>
  <c r="H218" i="11" s="1"/>
  <c r="G215" i="11"/>
  <c r="F215" i="11"/>
  <c r="E215" i="11"/>
  <c r="E217" i="11" s="1"/>
  <c r="E218" i="11" s="1"/>
  <c r="D215" i="11"/>
  <c r="H212" i="11"/>
  <c r="G212" i="11"/>
  <c r="F212" i="11"/>
  <c r="E212" i="11"/>
  <c r="D212" i="11"/>
  <c r="H210" i="11"/>
  <c r="G210" i="11"/>
  <c r="F210" i="11"/>
  <c r="E210" i="11"/>
  <c r="D210" i="11"/>
  <c r="H207" i="11"/>
  <c r="G207" i="11"/>
  <c r="F207" i="11"/>
  <c r="E207" i="11"/>
  <c r="D207" i="11"/>
  <c r="H205" i="11"/>
  <c r="G205" i="11"/>
  <c r="F205" i="11"/>
  <c r="E205" i="11"/>
  <c r="D205" i="11"/>
  <c r="H202" i="11"/>
  <c r="G202" i="11"/>
  <c r="F202" i="11"/>
  <c r="E202" i="11"/>
  <c r="D202" i="11"/>
  <c r="H200" i="11"/>
  <c r="G200" i="11"/>
  <c r="F200" i="11"/>
  <c r="E200" i="11"/>
  <c r="D200" i="11"/>
  <c r="E193" i="11"/>
  <c r="F193" i="11"/>
  <c r="G193" i="11"/>
  <c r="H193" i="11"/>
  <c r="E191" i="11"/>
  <c r="F191" i="11"/>
  <c r="G191" i="11"/>
  <c r="H191" i="11"/>
  <c r="E189" i="11"/>
  <c r="F189" i="11"/>
  <c r="G189" i="11"/>
  <c r="H189" i="11"/>
  <c r="D193" i="11"/>
  <c r="D191" i="11"/>
  <c r="D189" i="11"/>
  <c r="E187" i="11"/>
  <c r="F187" i="11"/>
  <c r="G187" i="11"/>
  <c r="H187" i="11"/>
  <c r="D187" i="11"/>
  <c r="E183" i="11"/>
  <c r="F183" i="11"/>
  <c r="G183" i="11"/>
  <c r="H183" i="11"/>
  <c r="D183" i="11"/>
  <c r="E181" i="11"/>
  <c r="F181" i="11"/>
  <c r="G181" i="11"/>
  <c r="H181" i="11"/>
  <c r="D181" i="11"/>
  <c r="E179" i="11"/>
  <c r="F179" i="11"/>
  <c r="G179" i="11"/>
  <c r="H179" i="11"/>
  <c r="D179" i="11"/>
  <c r="E175" i="11"/>
  <c r="F175" i="11"/>
  <c r="G175" i="11"/>
  <c r="H175" i="11"/>
  <c r="D175" i="11"/>
  <c r="E173" i="11"/>
  <c r="F173" i="11"/>
  <c r="G173" i="11"/>
  <c r="H173" i="11"/>
  <c r="D173" i="11"/>
  <c r="E169" i="11"/>
  <c r="F169" i="11"/>
  <c r="G169" i="11"/>
  <c r="H169" i="11"/>
  <c r="D169" i="11"/>
  <c r="E167" i="11"/>
  <c r="F167" i="11"/>
  <c r="G167" i="11"/>
  <c r="H167" i="11"/>
  <c r="D167" i="11"/>
  <c r="E164" i="11"/>
  <c r="F164" i="11"/>
  <c r="G164" i="11"/>
  <c r="H164" i="11"/>
  <c r="D164" i="11"/>
  <c r="E162" i="11"/>
  <c r="F162" i="11"/>
  <c r="G162" i="11"/>
  <c r="H162" i="11"/>
  <c r="D162" i="11"/>
  <c r="E160" i="11"/>
  <c r="F160" i="11"/>
  <c r="G160" i="11"/>
  <c r="H160" i="11"/>
  <c r="D160" i="11"/>
  <c r="E156" i="11"/>
  <c r="F156" i="11"/>
  <c r="G156" i="11"/>
  <c r="H156" i="11"/>
  <c r="D156" i="11"/>
  <c r="E151" i="11"/>
  <c r="F151" i="11"/>
  <c r="G151" i="11"/>
  <c r="H151" i="11"/>
  <c r="D151" i="11"/>
  <c r="E149" i="11"/>
  <c r="F149" i="11"/>
  <c r="G149" i="11"/>
  <c r="H149" i="11"/>
  <c r="D149" i="11"/>
  <c r="E145" i="11"/>
  <c r="F145" i="11"/>
  <c r="G145" i="11"/>
  <c r="H145" i="11"/>
  <c r="D145" i="11"/>
  <c r="E143" i="11"/>
  <c r="F143" i="11"/>
  <c r="G143" i="11"/>
  <c r="H143" i="11"/>
  <c r="D143" i="11"/>
  <c r="E139" i="11"/>
  <c r="E140" i="11" s="1"/>
  <c r="F139" i="11"/>
  <c r="F140" i="11" s="1"/>
  <c r="G139" i="11"/>
  <c r="G140" i="11" s="1"/>
  <c r="H139" i="11"/>
  <c r="H140" i="11" s="1"/>
  <c r="D139" i="11"/>
  <c r="D140" i="11" s="1"/>
  <c r="E136" i="11"/>
  <c r="E137" i="11" s="1"/>
  <c r="F136" i="11"/>
  <c r="F137" i="11" s="1"/>
  <c r="G136" i="11"/>
  <c r="G137" i="11" s="1"/>
  <c r="H136" i="11"/>
  <c r="H137" i="11" s="1"/>
  <c r="D136" i="11"/>
  <c r="D137" i="11" s="1"/>
  <c r="E132" i="11"/>
  <c r="F132" i="11"/>
  <c r="G132" i="11"/>
  <c r="H132" i="11"/>
  <c r="D132" i="11"/>
  <c r="E130" i="11"/>
  <c r="E133" i="11" s="1"/>
  <c r="F130" i="11"/>
  <c r="F133" i="11" s="1"/>
  <c r="G130" i="11"/>
  <c r="G133" i="11" s="1"/>
  <c r="H130" i="11"/>
  <c r="H133" i="11" s="1"/>
  <c r="D130" i="11"/>
  <c r="D133" i="11" s="1"/>
  <c r="E127" i="11"/>
  <c r="E128" i="11" s="1"/>
  <c r="F127" i="11"/>
  <c r="F128" i="11" s="1"/>
  <c r="G127" i="11"/>
  <c r="G128" i="11" s="1"/>
  <c r="H127" i="11"/>
  <c r="H128" i="11" s="1"/>
  <c r="D127" i="11"/>
  <c r="D128" i="11" s="1"/>
  <c r="E124" i="11"/>
  <c r="F124" i="11"/>
  <c r="G124" i="11"/>
  <c r="H124" i="11"/>
  <c r="D124" i="11"/>
  <c r="E116" i="11"/>
  <c r="F116" i="11"/>
  <c r="G116" i="11"/>
  <c r="H116" i="11"/>
  <c r="D116" i="11"/>
  <c r="E114" i="11"/>
  <c r="F114" i="11"/>
  <c r="G114" i="11"/>
  <c r="H114" i="11"/>
  <c r="D114" i="11"/>
  <c r="F112" i="11"/>
  <c r="G112" i="11"/>
  <c r="H112" i="11"/>
  <c r="D112" i="11"/>
  <c r="E82" i="11"/>
  <c r="F82" i="11"/>
  <c r="G82" i="11"/>
  <c r="H82" i="11"/>
  <c r="D82" i="11"/>
  <c r="E80" i="11"/>
  <c r="F80" i="11"/>
  <c r="G80" i="11"/>
  <c r="H80" i="11"/>
  <c r="D80" i="11"/>
  <c r="E78" i="11"/>
  <c r="F78" i="11"/>
  <c r="G78" i="11"/>
  <c r="H78" i="11"/>
  <c r="D78" i="11"/>
  <c r="E76" i="11"/>
  <c r="F76" i="11"/>
  <c r="G76" i="11"/>
  <c r="H76" i="11"/>
  <c r="D76" i="11"/>
  <c r="E74" i="11"/>
  <c r="F74" i="11"/>
  <c r="G74" i="11"/>
  <c r="H74" i="11"/>
  <c r="D74" i="11"/>
  <c r="E51" i="11"/>
  <c r="F51" i="11"/>
  <c r="G51" i="11"/>
  <c r="H51" i="11"/>
  <c r="D51" i="11"/>
  <c r="F218" i="11" l="1"/>
  <c r="D218" i="11"/>
  <c r="G218" i="11"/>
  <c r="E198" i="11"/>
  <c r="D198" i="11"/>
  <c r="H198" i="11"/>
  <c r="G198" i="11"/>
  <c r="F198" i="11"/>
  <c r="H120" i="11"/>
  <c r="D120" i="11"/>
  <c r="E120" i="11"/>
  <c r="F120" i="11"/>
  <c r="G120" i="11"/>
  <c r="D203" i="11"/>
  <c r="D213" i="11"/>
  <c r="D262" i="11"/>
  <c r="D208" i="11"/>
  <c r="H213" i="11"/>
  <c r="E223" i="11"/>
  <c r="F231" i="11"/>
  <c r="D236" i="11"/>
  <c r="H236" i="11"/>
  <c r="D287" i="11"/>
  <c r="H287" i="11"/>
  <c r="G322" i="11"/>
  <c r="H152" i="11"/>
  <c r="E152" i="11"/>
  <c r="G170" i="11"/>
  <c r="G203" i="11"/>
  <c r="E208" i="11"/>
  <c r="G213" i="11"/>
  <c r="D223" i="11"/>
  <c r="H223" i="11"/>
  <c r="E231" i="11"/>
  <c r="G236" i="11"/>
  <c r="G262" i="11"/>
  <c r="G176" i="11"/>
  <c r="D152" i="11"/>
  <c r="H170" i="11"/>
  <c r="H208" i="11"/>
  <c r="F317" i="11"/>
  <c r="E322" i="11"/>
  <c r="D333" i="11"/>
  <c r="H333" i="11"/>
  <c r="G333" i="11"/>
  <c r="E203" i="11"/>
  <c r="G208" i="11"/>
  <c r="F176" i="11"/>
  <c r="E269" i="11"/>
  <c r="F276" i="11"/>
  <c r="F287" i="11"/>
  <c r="F295" i="11"/>
  <c r="F262" i="11"/>
  <c r="D184" i="11"/>
  <c r="F203" i="11"/>
  <c r="F269" i="11"/>
  <c r="D276" i="11"/>
  <c r="G276" i="11"/>
  <c r="G287" i="11"/>
  <c r="D295" i="11"/>
  <c r="E295" i="11"/>
  <c r="D304" i="11"/>
  <c r="H304" i="11"/>
  <c r="D317" i="11"/>
  <c r="H317" i="11"/>
  <c r="G317" i="11"/>
  <c r="F322" i="11"/>
  <c r="G304" i="11"/>
  <c r="F170" i="11"/>
  <c r="E176" i="11"/>
  <c r="G125" i="11"/>
  <c r="H125" i="11"/>
  <c r="D125" i="11"/>
  <c r="E125" i="11"/>
  <c r="H165" i="11"/>
  <c r="G165" i="11"/>
  <c r="D170" i="11"/>
  <c r="E170" i="11"/>
  <c r="H176" i="11"/>
  <c r="F184" i="11"/>
  <c r="G184" i="11"/>
  <c r="H184" i="11"/>
  <c r="E213" i="11"/>
  <c r="F223" i="11"/>
  <c r="G231" i="11"/>
  <c r="E236" i="11"/>
  <c r="H262" i="11"/>
  <c r="G269" i="11"/>
  <c r="H276" i="11"/>
  <c r="H295" i="11"/>
  <c r="E304" i="11"/>
  <c r="E333" i="11"/>
  <c r="F125" i="11"/>
  <c r="D176" i="11"/>
  <c r="E184" i="11"/>
  <c r="G152" i="11"/>
  <c r="F152" i="11"/>
  <c r="D165" i="11"/>
  <c r="E165" i="11"/>
  <c r="F165" i="11"/>
  <c r="H203" i="11"/>
  <c r="F208" i="11"/>
  <c r="F213" i="11"/>
  <c r="G223" i="11"/>
  <c r="D231" i="11"/>
  <c r="H231" i="11"/>
  <c r="F236" i="11"/>
  <c r="E262" i="11"/>
  <c r="D269" i="11"/>
  <c r="H269" i="11"/>
  <c r="E276" i="11"/>
  <c r="E287" i="11"/>
  <c r="G295" i="11"/>
  <c r="F304" i="11"/>
  <c r="E317" i="11"/>
  <c r="H322" i="11"/>
  <c r="F333" i="11"/>
  <c r="F337" i="11" l="1"/>
  <c r="G337" i="11"/>
  <c r="E337" i="11"/>
  <c r="H337" i="11"/>
  <c r="D337" i="11"/>
  <c r="A1" i="6" l="1"/>
  <c r="A1" i="7" s="1"/>
</calcChain>
</file>

<file path=xl/sharedStrings.xml><?xml version="1.0" encoding="utf-8"?>
<sst xmlns="http://schemas.openxmlformats.org/spreadsheetml/2006/main" count="1775" uniqueCount="492">
  <si>
    <t>АИ-92</t>
  </si>
  <si>
    <t>Наименование</t>
  </si>
  <si>
    <t>Расстояние до г. Омска*
(км)</t>
  </si>
  <si>
    <t>Общая  площадь земель муниципального образования **
га</t>
  </si>
  <si>
    <t>г. Омск</t>
  </si>
  <si>
    <t>Азовский немецкий национальный район
(самый маленький район области)</t>
  </si>
  <si>
    <t>Большереченский район</t>
  </si>
  <si>
    <t>Большеуковский район</t>
  </si>
  <si>
    <t>Горьковский район</t>
  </si>
  <si>
    <t>Знаменский район</t>
  </si>
  <si>
    <t>Исилькульский район</t>
  </si>
  <si>
    <t>Калачинский район</t>
  </si>
  <si>
    <t>Колосовский район</t>
  </si>
  <si>
    <t>Кормиловский район</t>
  </si>
  <si>
    <t>Крутинский район</t>
  </si>
  <si>
    <t>Любинский район</t>
  </si>
  <si>
    <t>Марьяновский район</t>
  </si>
  <si>
    <t>Москаленский район</t>
  </si>
  <si>
    <t>Муромцевский район</t>
  </si>
  <si>
    <t>Называевский район</t>
  </si>
  <si>
    <t>Нижнеомский район</t>
  </si>
  <si>
    <t>Нововоршавский район</t>
  </si>
  <si>
    <t>Одесский район</t>
  </si>
  <si>
    <t>Оконешниковский район</t>
  </si>
  <si>
    <t>Омский район</t>
  </si>
  <si>
    <t>Павлоградский район</t>
  </si>
  <si>
    <t>Полтавский район</t>
  </si>
  <si>
    <t>Русско-Полянский район</t>
  </si>
  <si>
    <t>Саргатский район</t>
  </si>
  <si>
    <t>Седельниковский район</t>
  </si>
  <si>
    <t>Таврический район</t>
  </si>
  <si>
    <t>Тарский район</t>
  </si>
  <si>
    <t>Тевризский район</t>
  </si>
  <si>
    <t>Тюкалинский район</t>
  </si>
  <si>
    <t>Усть-Ишимский район</t>
  </si>
  <si>
    <t>Черлакский район</t>
  </si>
  <si>
    <t>Шербакульский район</t>
  </si>
  <si>
    <t>* по данным сайта http://infotransport.ru/page.php?id=157 (Транспортный логистический портал).
Расстояние от города Омска до районов (центров районов) Омской области берется от центра города, нулевого километра, который находится в районе остановки общественного транспорта «Главпочтамт» по улице Интернациональная.</t>
  </si>
  <si>
    <t>** по данным Росстата на официальном сайте (http://omsk.gks.ru/wps/wcm/connect/rosstat_ts/omsk/ru/municipal_statistics/main_indicators/) на 2015 год</t>
  </si>
  <si>
    <t>Марка</t>
  </si>
  <si>
    <t>Муниципальное образование</t>
  </si>
  <si>
    <t>Наименование ХС</t>
  </si>
  <si>
    <t>АИ-80</t>
  </si>
  <si>
    <t>АИ-95 (в т.ч. G-Drive)</t>
  </si>
  <si>
    <t>АИ-98 (в т.ч. G-Drive)</t>
  </si>
  <si>
    <t>Азовский немецкий национальный муниципальный район</t>
  </si>
  <si>
    <t>ООО "Газпромнефть-Центр"</t>
  </si>
  <si>
    <t>ИП Масловский Виктор Андреевич</t>
  </si>
  <si>
    <t>ИП Масловский Виктор Андреевич Итог</t>
  </si>
  <si>
    <t>Азовский немецкий национальный муниципальный район Итог</t>
  </si>
  <si>
    <t>Большереченский муниципальный район</t>
  </si>
  <si>
    <t>Большереченский муниципальный район Итог</t>
  </si>
  <si>
    <t>Большеуковский муниципальный район</t>
  </si>
  <si>
    <t>ООО "Управление АЗС"</t>
  </si>
  <si>
    <t>ООО "Управление АЗС" Итог</t>
  </si>
  <si>
    <t>Большеуковский муниципальный район Итог</t>
  </si>
  <si>
    <t>ООО "Юнигаз"</t>
  </si>
  <si>
    <t>ООО "Юнигаз" Итог</t>
  </si>
  <si>
    <t>ООО "СибОйл-плюс"</t>
  </si>
  <si>
    <t>ООО "СибОйл-плюс" Итог</t>
  </si>
  <si>
    <t>ООО "Омсктрансойл"</t>
  </si>
  <si>
    <t>ООО "Омск-трансгаз"</t>
  </si>
  <si>
    <t>ООО "ИНТЕР"</t>
  </si>
  <si>
    <t>ООО "ИНТЕР" Итог</t>
  </si>
  <si>
    <t>ООО "АЗС"</t>
  </si>
  <si>
    <t>ООО "АЗС" Итог</t>
  </si>
  <si>
    <t>ИП Гриц Сергей Сергеевич</t>
  </si>
  <si>
    <t>ИП Гриц Сергей Сергеевич Итог</t>
  </si>
  <si>
    <t>ООО ТК "Дальнобойщик"</t>
  </si>
  <si>
    <t>ООО ТК "Дальнобойщик" Итог</t>
  </si>
  <si>
    <t>ООО "БЛИК"</t>
  </si>
  <si>
    <t>ООО "БЛИК" Итог</t>
  </si>
  <si>
    <t>ООО "Инвестхимпром "</t>
  </si>
  <si>
    <t>ООО "Инвестхимпром " Итог</t>
  </si>
  <si>
    <t>г. Омск Итог</t>
  </si>
  <si>
    <t>Горьковский муниципальный район</t>
  </si>
  <si>
    <t>Горьковский муниципальный район Итог</t>
  </si>
  <si>
    <t>Знаменский муниципальный район</t>
  </si>
  <si>
    <t>Знаменский муниципальный район Итог</t>
  </si>
  <si>
    <t>Исилькульский муниципальный район</t>
  </si>
  <si>
    <t>ИП Шуршилина Татьяна Николаевна</t>
  </si>
  <si>
    <t>ИП Шуршилина Татьяна Николаевна Итог</t>
  </si>
  <si>
    <t>ООО "АЗС-22"</t>
  </si>
  <si>
    <t>ООО "АЗС-22" Итог</t>
  </si>
  <si>
    <t>ИП Сокол Марина Яковлевна</t>
  </si>
  <si>
    <t>ИП Сокол Марина Яковлевна Итог</t>
  </si>
  <si>
    <t>Исилькульский муниципальный район Итог</t>
  </si>
  <si>
    <t>Калачинский муниципальный район</t>
  </si>
  <si>
    <t>ООО "Омич"</t>
  </si>
  <si>
    <t>ООО "Омич" Итог</t>
  </si>
  <si>
    <t>ИП Ганжа Сергей Андреевич</t>
  </si>
  <si>
    <t>ИП Ганжа Сергей Андреевич Итог</t>
  </si>
  <si>
    <t>Калачинский муниципальный район Итог</t>
  </si>
  <si>
    <t>Колосовский муниципальный район</t>
  </si>
  <si>
    <t>Колосовский муниципальный район Итог</t>
  </si>
  <si>
    <t>Кормиловский муниципальный район</t>
  </si>
  <si>
    <t>ИП Петросян Юрик Рубенович</t>
  </si>
  <si>
    <t>ИП Петросян Юрик Рубенович Итог</t>
  </si>
  <si>
    <t>Кормиловский муниципальный район Итог</t>
  </si>
  <si>
    <t>Крутинский муниципальный район</t>
  </si>
  <si>
    <t>ООО "Торгмил"</t>
  </si>
  <si>
    <t>ООО "Торгмил" Итог</t>
  </si>
  <si>
    <t>Крутинский муниципальный район Итог</t>
  </si>
  <si>
    <t>Любинский муниципальный район</t>
  </si>
  <si>
    <t>ИП Гришаев Алексей Юрьевич</t>
  </si>
  <si>
    <t>ИП Гришаев Алексей Юрьевич Итог</t>
  </si>
  <si>
    <t>ООО "ТОК"</t>
  </si>
  <si>
    <t>ООО "ТОК" Итог</t>
  </si>
  <si>
    <t>ИП Вождаева Марина Валерьевна</t>
  </si>
  <si>
    <t>ИП Вождаева Марина Валерьевна Итог</t>
  </si>
  <si>
    <t>ООО "Активные системы"</t>
  </si>
  <si>
    <t>ООО "Активные системы" Итог</t>
  </si>
  <si>
    <t>Любинский муниципальный район Итог</t>
  </si>
  <si>
    <t>Марьяновский муниципальный район</t>
  </si>
  <si>
    <t xml:space="preserve">ИП Лепший Сергей Николаевич </t>
  </si>
  <si>
    <t>ИП Лепший Сергей Николаевич  Итог</t>
  </si>
  <si>
    <t>Марьяновский муниципальный район Итог</t>
  </si>
  <si>
    <t>Москаленский муниципальный район</t>
  </si>
  <si>
    <t>ИП Граненко Леонид Алексеевич</t>
  </si>
  <si>
    <t>ИП Граненко Леонид Алексеевич Итог</t>
  </si>
  <si>
    <t>Москаленский муниципальный район Итог</t>
  </si>
  <si>
    <t>Муромцевский муниципальный район</t>
  </si>
  <si>
    <t>ООО "ЛИС-ГАЗ"</t>
  </si>
  <si>
    <t>ООО "ЛИС-ГАЗ" Итог</t>
  </si>
  <si>
    <t>Муромцевский муниципальный район Итог</t>
  </si>
  <si>
    <t>Называевский муниципальный район</t>
  </si>
  <si>
    <t>ООО "СОДРУЖЕСТВО"</t>
  </si>
  <si>
    <t>ООО "СОДРУЖЕСТВО" Итог</t>
  </si>
  <si>
    <t>Называевский муниципальный район Итог</t>
  </si>
  <si>
    <t>Нижнеомский муниципальный район</t>
  </si>
  <si>
    <t>ИП Усенко Андрей Иванович</t>
  </si>
  <si>
    <t>ИП Усенко Андрей Иванович Итог</t>
  </si>
  <si>
    <t>Нижнеомский муниципальный район Итог</t>
  </si>
  <si>
    <t>Нововаршавский муниципальный район</t>
  </si>
  <si>
    <t>Нововаршавский муниципальный район Итог</t>
  </si>
  <si>
    <t>Одесский муниципальный район</t>
  </si>
  <si>
    <t>Одесский муниципальный район Итог</t>
  </si>
  <si>
    <t>Оконешниковский муниципальный район</t>
  </si>
  <si>
    <t>Оконешниковский муниципальный район Итог</t>
  </si>
  <si>
    <t>Омский муниципальный район</t>
  </si>
  <si>
    <t>ООО "Профессионал"</t>
  </si>
  <si>
    <t>ООО "Профессионал" Итог</t>
  </si>
  <si>
    <t>ООО "Фаворит - Сервис"</t>
  </si>
  <si>
    <t>ООО "Фаворит - Сервис" Итог</t>
  </si>
  <si>
    <t>ИП Артеменко Артемий Игоревич</t>
  </si>
  <si>
    <t>ИП Артеменко Артемий Игоревич Итог</t>
  </si>
  <si>
    <t>ООО "Сибирь-Ойл"</t>
  </si>
  <si>
    <t>ООО "Сибирь-Ойл" Итог</t>
  </si>
  <si>
    <t>ОАО "ОМУС-1"</t>
  </si>
  <si>
    <t>ОАО "ОМУС-1" Итог</t>
  </si>
  <si>
    <t>Омский муниципальный район Итог</t>
  </si>
  <si>
    <t>Павлоградский муниципальный район</t>
  </si>
  <si>
    <t>ИП Барвинко Виталий Александрович</t>
  </si>
  <si>
    <t>ИП Барвинко Виталий Александрович Итог</t>
  </si>
  <si>
    <t>Павлоградский муниципальный район Итог</t>
  </si>
  <si>
    <t>Полтавский муниципальный район</t>
  </si>
  <si>
    <t>ИП Ворстер Александр Александрович</t>
  </si>
  <si>
    <t>Полтавский муниципальный район Итог</t>
  </si>
  <si>
    <t>Русско-Полянский муниципальный район</t>
  </si>
  <si>
    <t>Русско-Полянский муниципальный район Итог</t>
  </si>
  <si>
    <t>Саргатский муниципальный район</t>
  </si>
  <si>
    <t>Саргатский муниципальный район Итог</t>
  </si>
  <si>
    <t>Седельниковский муниципальный район</t>
  </si>
  <si>
    <t>ООО "Компания Трансгаз-нефть"</t>
  </si>
  <si>
    <t>ООО "Компания Трансгаз-нефть" Итог</t>
  </si>
  <si>
    <t>Седельниковский муниципальный район Итог</t>
  </si>
  <si>
    <t>Таврический муниципальный район</t>
  </si>
  <si>
    <t>Таврический муниципальный район Итог</t>
  </si>
  <si>
    <t>Тарский муниципальный район</t>
  </si>
  <si>
    <t>ООО "Крона"</t>
  </si>
  <si>
    <t>ООО "Крона" Итог</t>
  </si>
  <si>
    <t>ИП Эйсфельд Александр Рудольфович</t>
  </si>
  <si>
    <t>ИП Эйсфельд Александр Рудольфович Итог</t>
  </si>
  <si>
    <t>Тарский муниципальный район Итог</t>
  </si>
  <si>
    <t>Тевризский муниципальный район</t>
  </si>
  <si>
    <t>Тевризский муниципальный район Итог</t>
  </si>
  <si>
    <t>Тюкалинский муниципальный район</t>
  </si>
  <si>
    <t>ИП Бабкин Александр Евгеньевич</t>
  </si>
  <si>
    <t>ИП Бабкин Александр Евгеньевич Итог</t>
  </si>
  <si>
    <t>Тюкалинский муниципальный район Итог</t>
  </si>
  <si>
    <t>Усть-Ишимский муниципальный район</t>
  </si>
  <si>
    <t>ООО "Усть-Ишимская нефтебаза"</t>
  </si>
  <si>
    <t>ООО "Магазин"</t>
  </si>
  <si>
    <t>Усть-Ишимский муниципальный район Итог</t>
  </si>
  <si>
    <t>Черлакский муниципальный район</t>
  </si>
  <si>
    <t>ООО "Синтез-ойл"</t>
  </si>
  <si>
    <t>ООО "Синтез-ойл" Итог</t>
  </si>
  <si>
    <t>ООО "Производственно-коммерческая фирма "Сибгазнефтепродукт"</t>
  </si>
  <si>
    <t>ООО "Производственно-коммерческая фирма "Сибгазнефтепродукт" Итог</t>
  </si>
  <si>
    <t>ИП Гердт Владимир Павлович</t>
  </si>
  <si>
    <t>ИП Гердт Владимир Павлович Итог</t>
  </si>
  <si>
    <t>Черлакский муниципальный район Итог</t>
  </si>
  <si>
    <t>Шербакульский муниципальный район</t>
  </si>
  <si>
    <t>Шербакульский муниципальный район Итог</t>
  </si>
  <si>
    <t>Общий итог</t>
  </si>
  <si>
    <t>Группа лиц в составе:
ООО "Газпромнефть-Центр"
ООО "Газпромнефть-Корпоративные продажи"</t>
  </si>
  <si>
    <t>Итого:</t>
  </si>
  <si>
    <t>Группа лиц в составе:
ООО "Магазин"
ООО "Усть-Ишимская нефтебаза"</t>
  </si>
  <si>
    <t>Географические границы</t>
  </si>
  <si>
    <t>Наименование хозяйствующего субъекта</t>
  </si>
  <si>
    <t>Доля
(%)</t>
  </si>
  <si>
    <t>основания*</t>
  </si>
  <si>
    <t>ВСЕГО реализовано по Омской области (на 33 рынках)</t>
  </si>
  <si>
    <t>ВСЕГО реализовано по Омской области (на 10 рынках)</t>
  </si>
  <si>
    <t>год</t>
  </si>
  <si>
    <t>ООО "ОмскТрансойл"</t>
  </si>
  <si>
    <t>к учету АЗС (не учитывать дубляжи)</t>
  </si>
  <si>
    <t>(пусто)</t>
  </si>
  <si>
    <t>Количество по полю № п\п</t>
  </si>
  <si>
    <t>Адрес АЗС</t>
  </si>
  <si>
    <t>Дт</t>
  </si>
  <si>
    <t>г. Омск, Бульвар Архитекторов, 18</t>
  </si>
  <si>
    <t>г. Омск, Бульвар Архитекторов, 30</t>
  </si>
  <si>
    <t>г. Омск, пр. Губкина, 21</t>
  </si>
  <si>
    <t>г. Омск, пр. Королева, 20</t>
  </si>
  <si>
    <t>г. Омск, пр. Мира, 122</t>
  </si>
  <si>
    <t>г. Омск, ул. 10 лет Октября, 180, к. 5</t>
  </si>
  <si>
    <t>г. Омск, ул. 10 лет Октября, 223</t>
  </si>
  <si>
    <t>г. Омск, ул. 10 лет Октября, 90, корпус 1</t>
  </si>
  <si>
    <t>г. Омск, ул. 12 Декабря, 125</t>
  </si>
  <si>
    <t>г. Омск, ул. 1-я Путевая, 110</t>
  </si>
  <si>
    <t>г. Омск, ул. 22-го Партсъезда, 104</t>
  </si>
  <si>
    <t>г. Омск, ул. 24-я Северная, 210 А</t>
  </si>
  <si>
    <t>г. Омск, ул. 2-я Солнечная, 40/1</t>
  </si>
  <si>
    <t>г. Омск, ул. 34-я Рабочая, 9 а</t>
  </si>
  <si>
    <t>г. Омск, ул. 3-я Молодежная, 14</t>
  </si>
  <si>
    <t>г. Омск, ул. 3-я Транспортная, 18</t>
  </si>
  <si>
    <t>г. Омск, ул. 8-я Восточная, 21 А</t>
  </si>
  <si>
    <t>г. Омск, ул. Ватутина, 20</t>
  </si>
  <si>
    <t>г. Омск, ул. Волгоградская, 69</t>
  </si>
  <si>
    <t>г. Омск, ул. Волгоградская, 70</t>
  </si>
  <si>
    <t>г. Омск, ул. Доковская, 29</t>
  </si>
  <si>
    <t>г. Омск, ул. Енисейская, 3 б</t>
  </si>
  <si>
    <t>г. Омск, ул. Завертяева, 22 а</t>
  </si>
  <si>
    <t>г. Омск, ул. Заводская, 12</t>
  </si>
  <si>
    <t>г. Омск, ул. Мельничная, 132</t>
  </si>
  <si>
    <t>г. Омск, ул. Мельничная, 85</t>
  </si>
  <si>
    <t>г. Омск, ул. Перелета, 10</t>
  </si>
  <si>
    <t>г. Омск, ул. Суворова, 109</t>
  </si>
  <si>
    <t>г. Омск, ул. Бульварная, 4, к. 2</t>
  </si>
  <si>
    <t>г. Омск, ул. 4-я Челюскинцев, 6В</t>
  </si>
  <si>
    <t>г. Омск, ул. 22 Декабря, 90 Б</t>
  </si>
  <si>
    <t>г. Омск, ул. Семиреченская, д. 128, корп. 3</t>
  </si>
  <si>
    <t>г. Омск, ул. 1-я Красной Звезды, 53</t>
  </si>
  <si>
    <t>г. Омск, пр. Сибирский, 1</t>
  </si>
  <si>
    <t>г. Омск, тракт Черлакский, 3</t>
  </si>
  <si>
    <t>г. Омск, пр. Космический, 109, корпус 2</t>
  </si>
  <si>
    <t>г. Омск, п. Карьер, 817 км Новосибирского тракта (Челябинск-Новосибирск)</t>
  </si>
  <si>
    <t>г. Омск, тракт Черлакский, 10</t>
  </si>
  <si>
    <t>г. Омск, ул. М. Жукова, 154</t>
  </si>
  <si>
    <t>г. Омск, Красноярский тракт, 22</t>
  </si>
  <si>
    <t>г. Омск, 10 км Пушкинского тракта</t>
  </si>
  <si>
    <t>г. Омск, Химиков, 60, корпус 1</t>
  </si>
  <si>
    <t>г. Омск, ул. Крупской, 19, корпус 5</t>
  </si>
  <si>
    <t>г. Омск, ул. Березовая, 1, корпус 1</t>
  </si>
  <si>
    <t>ООО "Газпромнефть-Центр" Итог</t>
  </si>
  <si>
    <t>г. Омск, ул. 13-я Комсомольская, 24</t>
  </si>
  <si>
    <t>г. Омск, ул. 1-я Военная, 2</t>
  </si>
  <si>
    <t>г. Омск, ул. 22 Декабря, 99</t>
  </si>
  <si>
    <t>г. Омск, ул. Волгоградская, 20</t>
  </si>
  <si>
    <t>г. Омск, ул. Волгоградская, 56</t>
  </si>
  <si>
    <t>г. Омск, ул. Волгоградская, 96</t>
  </si>
  <si>
    <t>г. Омск, ул. Герцена, 60/2</t>
  </si>
  <si>
    <t>г. Омск, ул. Зеленая, 15/1</t>
  </si>
  <si>
    <t>г. Омск, ул. Луговая, 30</t>
  </si>
  <si>
    <t>г. Омск, ул. Мельничная, 128/1</t>
  </si>
  <si>
    <t>г. Омск, ул. Омская, 214</t>
  </si>
  <si>
    <t>г. Омск, ул. Химиков, 71</t>
  </si>
  <si>
    <t>г. Омск, ул. Целинная, 4</t>
  </si>
  <si>
    <t>г. Омск, ул. Дианова, 14 б</t>
  </si>
  <si>
    <t>г. Омск, пр. Сибирский, 15</t>
  </si>
  <si>
    <t>г. Омск, пр. Губкина, 7/1</t>
  </si>
  <si>
    <t>г. Омск, ул. Индустриальная, 4б</t>
  </si>
  <si>
    <t>г. Омск, ул. Волгоградская, 59</t>
  </si>
  <si>
    <t>г. Омск, пр. Мира, 67/2</t>
  </si>
  <si>
    <t>г. Омск, Бульвар Архитекторов, 1</t>
  </si>
  <si>
    <t>г. Омск, ул. 22 Декабря, 21</t>
  </si>
  <si>
    <t>г. Омск, ул. Барабинская, 20 в</t>
  </si>
  <si>
    <t>г. Омск, пр. Мира, 117</t>
  </si>
  <si>
    <t>ООО "Омск-трансгаз" Итог</t>
  </si>
  <si>
    <t>г. Омск, мкр Входной, 99</t>
  </si>
  <si>
    <t>ООО "Омсктрансойл" Итог</t>
  </si>
  <si>
    <t>г. Омск, ул. 6-я Ленинградская, 7</t>
  </si>
  <si>
    <t>г. Омск, ул. Заводская, 7, корп. 1</t>
  </si>
  <si>
    <t>г. Омск, ул. 1-я Советская, 2</t>
  </si>
  <si>
    <t>г. Омск, ул. 22 Декабря, 100/1</t>
  </si>
  <si>
    <t>г. Омск, ул. 2-я Кольцевая, 32</t>
  </si>
  <si>
    <t>г. Омск, ул. 4-я Транспортная, 36</t>
  </si>
  <si>
    <t>г. Омск, ул. Губкина, 2/2</t>
  </si>
  <si>
    <t>г. Омск, ул. Конева, 25</t>
  </si>
  <si>
    <t>г. Омск, ул. 22 Декабря, 3/1</t>
  </si>
  <si>
    <t>г. Омск, Остановочный пункт 2718 км</t>
  </si>
  <si>
    <t>г. Омск, ул. 22 Партсъезда, 53/2</t>
  </si>
  <si>
    <t>г. Омск, пр. Мира, 114/1</t>
  </si>
  <si>
    <t>г. Омск, ул. Гусарова, 12</t>
  </si>
  <si>
    <t>г. Омск, ул. Б. Хмельницкого, 283 а</t>
  </si>
  <si>
    <t>г. Омск, ул. Воровского, 117</t>
  </si>
  <si>
    <t>г. Омск, ул. Энтузиастов, 16/1</t>
  </si>
  <si>
    <t>г. Омск, ул. 22 Апреля, 33/1</t>
  </si>
  <si>
    <t>г. Омск, ул. 6-ой км Обводного Пути, 4</t>
  </si>
  <si>
    <t>г. Омск, ул. Перелета, 5 б</t>
  </si>
  <si>
    <t>г. Омск, ул. Д. Бедного, 95</t>
  </si>
  <si>
    <t>г. Омск, ул. Менделеева, 20</t>
  </si>
  <si>
    <t>г. Омск, Красноярский тракт, 153</t>
  </si>
  <si>
    <t>г. Омск, ул. Гашека, 15/1</t>
  </si>
  <si>
    <t>г. Омск, ул. Губкина, 13</t>
  </si>
  <si>
    <t>г. Омск, ул. Орджоникидзе, 266 а</t>
  </si>
  <si>
    <t>с. Азово, ул. Советская, 123</t>
  </si>
  <si>
    <t>с. Сосновка, ул. 1 Заводская, 18</t>
  </si>
  <si>
    <t>пгт Большеречье</t>
  </si>
  <si>
    <t>с. Большие Уки, ул. Свердлова, 70</t>
  </si>
  <si>
    <t>рп Горьковское, ул. Кирова, 63</t>
  </si>
  <si>
    <t>п. Алексеевский, ул. Новая, 22</t>
  </si>
  <si>
    <t>с. Знаменское, ул. Мира, 28</t>
  </si>
  <si>
    <t>г. Исилькуль, ул. Трактирная, 5</t>
  </si>
  <si>
    <t>г. Исилькуль, ул. Коммунистическая, 95</t>
  </si>
  <si>
    <t>г. Исилькуль, ул. Трактирная, 2</t>
  </si>
  <si>
    <t>с. Маргенау, ул. Первомайская, 26</t>
  </si>
  <si>
    <t>с. Украинка, ул. Мира, 22</t>
  </si>
  <si>
    <t>с. Новорождественка, ул. Лесная, 7 а</t>
  </si>
  <si>
    <t>г. Исилькуль, ул. Партизанская, 1 а</t>
  </si>
  <si>
    <t>г. Калачинск, а/д "Подьезд к г. Калачинску"</t>
  </si>
  <si>
    <t>г. Калачинск, ул. 30 лет Победы, б/н</t>
  </si>
  <si>
    <t xml:space="preserve">Ивановское сельское поселение </t>
  </si>
  <si>
    <t>с. Ивановка, (943 км а/д +500 м а/д М51 "Байкал", южная сторона)</t>
  </si>
  <si>
    <t>с. Ивановка (944 км а/д М51 "Байкал", северная сторона)</t>
  </si>
  <si>
    <t>Омская обл., Калачинский р-н</t>
  </si>
  <si>
    <t>с. Куликово, 899 км а/д Челябинск-Новосибирск</t>
  </si>
  <si>
    <t>с. Великорусское, юго-восточная окраина</t>
  </si>
  <si>
    <t>с. Колосовка, ул. Строителей, 20</t>
  </si>
  <si>
    <t>с. Колосовка, ул. Строительная, 20</t>
  </si>
  <si>
    <t>рп Кормиловка, 50 км а/д Омск-Калачинск в с/в части</t>
  </si>
  <si>
    <t>рп Борчанское сельское поселение, а/д М-51 "Байкал"</t>
  </si>
  <si>
    <t>44 км Сыропятского тракта</t>
  </si>
  <si>
    <t>Омская обл., 435 км+630 м а/д 1Р 402</t>
  </si>
  <si>
    <t>рп Крутинка</t>
  </si>
  <si>
    <t>п. Крутинка (435 км а/д 1Р 402 "Тюмень-Омск"</t>
  </si>
  <si>
    <t>рп Крутинка, ул. Комсомольская, 111 а</t>
  </si>
  <si>
    <t>рп Любинский, ул. С. Лазо, 1 а</t>
  </si>
  <si>
    <t>рп Красный Яр, ул. Дорожная, 9 а</t>
  </si>
  <si>
    <t>Омская обл., Любинский р-н (591 км а/д "Омск-Тюмень"</t>
  </si>
  <si>
    <t>Омская обл., Любинский р-н, рп Красный Яр, ул. Дорожная, 2 а</t>
  </si>
  <si>
    <t>рп Любнский, ул. Строителей, 21 б</t>
  </si>
  <si>
    <t>рп Марьяновка</t>
  </si>
  <si>
    <t>п. Москаленский, ул. Нефтезаводская, 10</t>
  </si>
  <si>
    <t>рп Москаленки</t>
  </si>
  <si>
    <t>рп Москаленки, ул. Советская, 1 а</t>
  </si>
  <si>
    <t>рп Муромцево, ул. Мелиоративная, 1</t>
  </si>
  <si>
    <t>рп Муромцево, ул. Лисина, 176</t>
  </si>
  <si>
    <t>г. Называевск, Крутинский тракт, 1, угол ул. Торговой, 9</t>
  </si>
  <si>
    <t>г. Называевск, Исилькульский тракт</t>
  </si>
  <si>
    <t>с. Нижняя Омка</t>
  </si>
  <si>
    <t>д. Новомалиновка, ул. Соколовка, 7а</t>
  </si>
  <si>
    <t>рп Нововаршавка, ул. Кооперативная, 32</t>
  </si>
  <si>
    <t>с. Одесское, ул. Лебедева, 14 б</t>
  </si>
  <si>
    <t>рп Оконешниково, ул. Коммунистическая</t>
  </si>
  <si>
    <t>Омская обл., Оконешниковский р-н, п. Оконешниково, ул. Коммунистическая, 3</t>
  </si>
  <si>
    <t>Омский р-н, 21 км а/д "Омск-Тюмень"</t>
  </si>
  <si>
    <t>д. Зеленое Поле, квартал "Полевой"</t>
  </si>
  <si>
    <t>с. Ачаир, 52 км трассы Омск-Черлак</t>
  </si>
  <si>
    <t>Омский р-н, 792 км а/д  М-51 "Байкал"</t>
  </si>
  <si>
    <t>Омский р-н, с. Троицкое (812 км а/д  М51 Челябинск-Новосибирск)</t>
  </si>
  <si>
    <t>с. Розовка (40 км а/д М-38 "Омск-Черлак")</t>
  </si>
  <si>
    <t>с. Троицкое, ул. Омская, 1б</t>
  </si>
  <si>
    <t>д. Верхний Карбуш, ул. Карбышева, 1 а</t>
  </si>
  <si>
    <t>827 км а/д Омск-Новосибирск</t>
  </si>
  <si>
    <t>с. Усть-Заостровка, 31 км 200 м Черлакского тракта</t>
  </si>
  <si>
    <t>с. Красноярка, ул. Ленина, 114</t>
  </si>
  <si>
    <t>с. Лузино, ул. Мира, 8</t>
  </si>
  <si>
    <t>Омский р-н, д. Бородинка, 46 км автодороги "Омск-Муромцево"</t>
  </si>
  <si>
    <t>п. Зеленое Поле, квартал Южный, 1</t>
  </si>
  <si>
    <t>А/д Тюмень-Омск, 576 км</t>
  </si>
  <si>
    <t>с. Дружино, ул. Придорожная, 14</t>
  </si>
  <si>
    <t>рп Павлоградка, Русско-Полянский тракт, 1а</t>
  </si>
  <si>
    <t>рп Павлоградка, Русско-Полянский тракт, 5</t>
  </si>
  <si>
    <t>Тихвинский сельский округ</t>
  </si>
  <si>
    <t>рп Полтавка, ул. 4-я Восточная, 26</t>
  </si>
  <si>
    <t>рп Полтавка, ул. Калинина, 49</t>
  </si>
  <si>
    <t>рп Полтавка, ул. Ленина, 26</t>
  </si>
  <si>
    <t>ИП Ворстер Александр Александрович Итог</t>
  </si>
  <si>
    <t>рп Русская поляна, ул. Ленина, 2 б/ул. Северная, 2</t>
  </si>
  <si>
    <t>рп Саргатское, ул. Жукова, 13</t>
  </si>
  <si>
    <t>с. Седельниково</t>
  </si>
  <si>
    <t>с. Седельниково, ул. 60 лет Победы, 1 а</t>
  </si>
  <si>
    <t>рп Таврическое, ул. Магистральная, 1</t>
  </si>
  <si>
    <t>п. Новоуральский, ул. Центральная, 2а</t>
  </si>
  <si>
    <t>с. Пристанское</t>
  </si>
  <si>
    <t>с. Сосновское, ул. Циалковского, 25</t>
  </si>
  <si>
    <t>г. Тара, ул. Радищева, б/н</t>
  </si>
  <si>
    <t>г. Тара, ул. Радищева, 4а</t>
  </si>
  <si>
    <t>с. Екатерининское</t>
  </si>
  <si>
    <t>Омская обл., Тарский р-н, п. М. Горького, ул. Семена Бензика, д. 2</t>
  </si>
  <si>
    <t>рп Тевриз, ул. Советская, 111 а</t>
  </si>
  <si>
    <t>с. Малиновка</t>
  </si>
  <si>
    <t>г. Тюкалинск, ул. 1-я Магистральная, 53</t>
  </si>
  <si>
    <t>г. Тюкалинск (484 км а/д 1Р 402 "Тюмень-Омск"</t>
  </si>
  <si>
    <t>г. Тюкалинск, в районе 480 км а/д Тюмень-Омск</t>
  </si>
  <si>
    <t>г. Тюкалинск, ул. 1-я Дорожная</t>
  </si>
  <si>
    <t>с. Усть-Ишим, ул. 40 лет Октября, 42 а</t>
  </si>
  <si>
    <t>ООО "Магазин" Итог</t>
  </si>
  <si>
    <t>ООО "Усть-Ишимская нефтебаза" Итог</t>
  </si>
  <si>
    <t>рп Черлак на 140 км+700 м слева а/д М-38 "Омск-Черлак"</t>
  </si>
  <si>
    <t>с. Соляное, ул. Садовая, 2а</t>
  </si>
  <si>
    <t>рп Черлак, 93 км а/д Омск-Майкапчигай</t>
  </si>
  <si>
    <t>рп Черлак, ул. Автострадная, 88</t>
  </si>
  <si>
    <t>рп Черлак, ул. Мира, 4</t>
  </si>
  <si>
    <t>рп Щербакуль</t>
  </si>
  <si>
    <t>АИ-</t>
  </si>
  <si>
    <t>Названия строк</t>
  </si>
  <si>
    <t>Количество по полю Доля
(%)</t>
  </si>
  <si>
    <t>Под вопросом</t>
  </si>
  <si>
    <t>Кол-во АЗС</t>
  </si>
  <si>
    <t>г. Омск, ул. Волгоградская, 67</t>
  </si>
  <si>
    <t>г. Омск, ул. Комбинатская, 35</t>
  </si>
  <si>
    <t>г. Омск, ул. Конева, 31</t>
  </si>
  <si>
    <t>г. Омск, ул. Семиреченская, д. 18 а</t>
  </si>
  <si>
    <t>г. Омск, ул. 6-я Северная, 3/1</t>
  </si>
  <si>
    <t>2.1.</t>
  </si>
  <si>
    <t>2.2.</t>
  </si>
  <si>
    <t>ООО "Содружество"</t>
  </si>
  <si>
    <t>* указано основание для признания положения хозяйствующего субъекта (группы лиц) доминирующим (части 1 или 3 статьи 5 Закона о защите конкуренции), либо основания, в силу которых положение хозяйствующего субъекта не может быть признано доминирующим (части 2.1. и 2.2 статьи 5 Закона о защите конкуренции)</t>
  </si>
  <si>
    <t>ООО "КАЙЗЕР"</t>
  </si>
  <si>
    <t>*** по данным Росстата на официальном сайте:
 (http://omsk.gks.ru/wps/wcm/connect/rosstat_ts/omsk/ru/statistics/population/)</t>
  </si>
  <si>
    <t xml:space="preserve">Численность населения на 01.01.2017***
(тыс. чел) </t>
  </si>
  <si>
    <t>Количество АЗС
бензины в 2017 году</t>
  </si>
  <si>
    <t>ООО "Триал плюс"</t>
  </si>
  <si>
    <t>Количество зарегистрированных транспортных средств по состоянию на 31.12.2017****</t>
  </si>
  <si>
    <t>**** по данным УГИБДД УМВД России по Омской области</t>
  </si>
  <si>
    <t>Большеуковский МР</t>
  </si>
  <si>
    <t>Горьковский МР</t>
  </si>
  <si>
    <t>Исилькульский МР</t>
  </si>
  <si>
    <t>Калачинский МР</t>
  </si>
  <si>
    <t>Колосовский МР</t>
  </si>
  <si>
    <t>Кормиловский МР</t>
  </si>
  <si>
    <t>Крутинский МР</t>
  </si>
  <si>
    <t>Любинский МР</t>
  </si>
  <si>
    <t>Марьяновский МР</t>
  </si>
  <si>
    <t>Муромцевский МР</t>
  </si>
  <si>
    <t>Называевский МР</t>
  </si>
  <si>
    <t>Нижнеомский МР</t>
  </si>
  <si>
    <t>Одесский МР</t>
  </si>
  <si>
    <t>Оконешниковский МР</t>
  </si>
  <si>
    <t>Омский МР</t>
  </si>
  <si>
    <t>Павлоградский МР</t>
  </si>
  <si>
    <t>Полтавский МР</t>
  </si>
  <si>
    <t>Саргатский МР</t>
  </si>
  <si>
    <t>Седельниковский МР</t>
  </si>
  <si>
    <t>Таврический МР</t>
  </si>
  <si>
    <t>Тарский МР</t>
  </si>
  <si>
    <t>Тевризский МР</t>
  </si>
  <si>
    <t>Тюкалинский МР</t>
  </si>
  <si>
    <t>Усть-Ишимский МР</t>
  </si>
  <si>
    <t>Черлакский МР</t>
  </si>
  <si>
    <t>Шербакульский МР</t>
  </si>
  <si>
    <t>ВСЕГО реализовано по Омской области (на 27 рынках)</t>
  </si>
  <si>
    <t>ООО "Газпромнефть-Региональные продажи"</t>
  </si>
  <si>
    <t>ООО "Омсктрансойл" (ИНН 5501069122)</t>
  </si>
  <si>
    <t>группа лиц в составе:
ООО "Газпромнефть-Центр" и
ООО "Газпромнефть-Корпоративные продажи"</t>
  </si>
  <si>
    <t xml:space="preserve">ООО "Содружество"
</t>
  </si>
  <si>
    <t>Азовский немецкий национальный МР</t>
  </si>
  <si>
    <t>Большереченский МР</t>
  </si>
  <si>
    <t>Знаменский МР</t>
  </si>
  <si>
    <t>Москаленский МР</t>
  </si>
  <si>
    <t>Нововаршавский МР</t>
  </si>
  <si>
    <t>Русско-Полянский МР</t>
  </si>
  <si>
    <t>группа лиц в составе:
ООО "Газпромнефть-Корпоративные продажи" и 
ООО "Газпромнефть-Региональные продажи"</t>
  </si>
  <si>
    <t>группа лиц в составе:
ООО "Газпромнефть-Центр",
ООО "Газпромнефть-Корпоративные продажи"</t>
  </si>
  <si>
    <t>группа лиц в составе:
ООО "Газпромнефть-Центр",
ООО "Газпромнефть-Корпоративные продажи" и 
ООО "Газпромнефть-Региональные продажи"</t>
  </si>
  <si>
    <t>ВСЕГО реализовано по Омской области (на 31 рынке)</t>
  </si>
  <si>
    <t>ООО "ОмскТрансойл" (ИНН 5528027810)</t>
  </si>
  <si>
    <t>группа лиц в составе:
ООО "Омск-трансгаз" и
ООО "Омсктрансойл" (ИНН 5501069122)</t>
  </si>
  <si>
    <t>**</t>
  </si>
  <si>
    <t>группа лиц в составе:
ООО "Магазин",
ООО "Усть-Ишимская нефтебаза"</t>
  </si>
  <si>
    <t>** - АЗС используется несколькими участниками, в связи с чем для исключения повторного учета, АЗС у других участников не учитывались</t>
  </si>
  <si>
    <t>автомобильного бензина  марки АИ-80 в 2017 году</t>
  </si>
  <si>
    <t>автомобильного бензина  марки АИ-92 и его аналогов в 2017 году</t>
  </si>
  <si>
    <t>автомобильного бензина  марки АИ-95 и его аналогов в 2017 году</t>
  </si>
  <si>
    <t>автомобильного бензина  марки АИ-98 и его аналогов в 2017 году</t>
  </si>
  <si>
    <t>Информация по локальным рынкам - муниципальным образованиям Омской области</t>
  </si>
  <si>
    <t xml:space="preserve">Информация о размерах долей хозяйствующих субъектов на рынках </t>
  </si>
  <si>
    <t>ИП Ш…</t>
  </si>
  <si>
    <t>ИП Р…</t>
  </si>
  <si>
    <t>ИП П…</t>
  </si>
  <si>
    <t>ИП Г…</t>
  </si>
  <si>
    <t xml:space="preserve">ИП Л... </t>
  </si>
  <si>
    <t>ИП У…</t>
  </si>
  <si>
    <t>ИП Б…</t>
  </si>
  <si>
    <t>ИП В…</t>
  </si>
  <si>
    <t>ИП М…</t>
  </si>
  <si>
    <t>ИП С…</t>
  </si>
  <si>
    <t>ИП Л…</t>
  </si>
  <si>
    <t>ИП Э…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</si>
</sst>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32" xfId="0" applyFont="1" applyBorder="1" applyAlignment="1">
      <alignment wrapText="1"/>
    </xf>
    <xf numFmtId="0" fontId="9" fillId="0" borderId="0" xfId="0" applyFont="1"/>
    <xf numFmtId="0" fontId="10" fillId="0" borderId="32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8" xfId="0" applyFont="1" applyBorder="1"/>
    <xf numFmtId="0" fontId="10" fillId="0" borderId="19" xfId="0" applyFont="1" applyBorder="1"/>
    <xf numFmtId="0" fontId="11" fillId="0" borderId="0" xfId="0" applyFont="1"/>
    <xf numFmtId="0" fontId="12" fillId="0" borderId="17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10" fillId="0" borderId="17" xfId="0" applyFont="1" applyBorder="1"/>
    <xf numFmtId="0" fontId="10" fillId="0" borderId="1" xfId="0" applyNumberFormat="1" applyFont="1" applyBorder="1"/>
    <xf numFmtId="0" fontId="10" fillId="0" borderId="31" xfId="0" applyNumberFormat="1" applyFont="1" applyBorder="1"/>
    <xf numFmtId="0" fontId="10" fillId="0" borderId="21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0" fontId="12" fillId="0" borderId="18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2" fillId="3" borderId="1" xfId="0" applyNumberFormat="1" applyFont="1" applyFill="1" applyBorder="1"/>
    <xf numFmtId="0" fontId="12" fillId="3" borderId="17" xfId="0" applyFont="1" applyFill="1" applyBorder="1" applyAlignment="1">
      <alignment wrapText="1"/>
    </xf>
    <xf numFmtId="0" fontId="10" fillId="4" borderId="1" xfId="0" applyNumberFormat="1" applyFont="1" applyFill="1" applyBorder="1"/>
    <xf numFmtId="0" fontId="14" fillId="0" borderId="17" xfId="0" applyFont="1" applyBorder="1" applyAlignment="1">
      <alignment wrapText="1"/>
    </xf>
    <xf numFmtId="0" fontId="15" fillId="3" borderId="1" xfId="0" applyNumberFormat="1" applyFont="1" applyFill="1" applyBorder="1"/>
    <xf numFmtId="0" fontId="12" fillId="3" borderId="17" xfId="0" applyFont="1" applyFill="1" applyBorder="1" applyAlignment="1">
      <alignment horizontal="left" wrapText="1"/>
    </xf>
    <xf numFmtId="0" fontId="15" fillId="3" borderId="17" xfId="0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NumberFormat="1" applyFont="1" applyFill="1" applyBorder="1"/>
    <xf numFmtId="0" fontId="9" fillId="0" borderId="31" xfId="0" applyNumberFormat="1" applyFont="1" applyFill="1" applyBorder="1"/>
    <xf numFmtId="0" fontId="12" fillId="3" borderId="20" xfId="0" applyFont="1" applyFill="1" applyBorder="1" applyAlignment="1">
      <alignment horizontal="left" wrapText="1"/>
    </xf>
    <xf numFmtId="0" fontId="10" fillId="0" borderId="33" xfId="0" applyNumberFormat="1" applyFont="1" applyBorder="1"/>
    <xf numFmtId="0" fontId="10" fillId="0" borderId="34" xfId="0" applyNumberFormat="1" applyFont="1" applyBorder="1"/>
    <xf numFmtId="0" fontId="10" fillId="0" borderId="20" xfId="0" applyNumberFormat="1" applyFont="1" applyBorder="1"/>
    <xf numFmtId="0" fontId="10" fillId="0" borderId="24" xfId="0" applyNumberFormat="1" applyFont="1" applyBorder="1"/>
    <xf numFmtId="0" fontId="10" fillId="0" borderId="35" xfId="0" applyNumberFormat="1" applyFont="1" applyBorder="1"/>
    <xf numFmtId="0" fontId="10" fillId="0" borderId="0" xfId="0" applyNumberFormat="1" applyFont="1" applyBorder="1"/>
    <xf numFmtId="0" fontId="10" fillId="0" borderId="24" xfId="0" applyFont="1" applyBorder="1" applyAlignment="1">
      <alignment wrapText="1"/>
    </xf>
    <xf numFmtId="0" fontId="10" fillId="0" borderId="24" xfId="0" applyFont="1" applyBorder="1"/>
    <xf numFmtId="0" fontId="10" fillId="0" borderId="3" xfId="0" applyFont="1" applyBorder="1" applyAlignment="1">
      <alignment wrapText="1"/>
    </xf>
    <xf numFmtId="0" fontId="10" fillId="4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5" borderId="22" xfId="0" applyFont="1" applyFill="1" applyBorder="1" applyAlignment="1">
      <alignment wrapText="1"/>
    </xf>
    <xf numFmtId="0" fontId="10" fillId="5" borderId="1" xfId="0" applyNumberFormat="1" applyFont="1" applyFill="1" applyBorder="1"/>
    <xf numFmtId="0" fontId="2" fillId="2" borderId="2" xfId="0" applyFont="1" applyFill="1" applyBorder="1" applyAlignment="1">
      <alignment horizontal="center" vertical="top" wrapText="1"/>
    </xf>
    <xf numFmtId="16" fontId="1" fillId="0" borderId="0" xfId="0" applyNumberFormat="1" applyFont="1" applyAlignment="1">
      <alignment horizontal="center" vertical="top"/>
    </xf>
    <xf numFmtId="0" fontId="1" fillId="0" borderId="1" xfId="0" pivotButton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 wrapText="1" indent="5"/>
    </xf>
    <xf numFmtId="0" fontId="1" fillId="6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 indent="2"/>
    </xf>
    <xf numFmtId="0" fontId="2" fillId="0" borderId="1" xfId="0" applyFont="1" applyBorder="1" applyAlignment="1">
      <alignment horizontal="center" vertical="top" wrapText="1"/>
    </xf>
    <xf numFmtId="164" fontId="3" fillId="0" borderId="30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7" fillId="0" borderId="3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47" xfId="0" applyFont="1" applyFill="1" applyBorder="1" applyAlignment="1">
      <alignment horizontal="justify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46" xfId="0" applyFont="1" applyFill="1" applyBorder="1" applyAlignment="1">
      <alignment horizontal="left" vertical="top" wrapText="1"/>
    </xf>
    <xf numFmtId="3" fontId="8" fillId="0" borderId="43" xfId="0" applyNumberFormat="1" applyFont="1" applyBorder="1" applyAlignment="1">
      <alignment horizontal="center" vertical="top" wrapText="1"/>
    </xf>
    <xf numFmtId="3" fontId="8" fillId="0" borderId="44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3" fontId="2" fillId="0" borderId="40" xfId="0" applyNumberFormat="1" applyFont="1" applyBorder="1" applyAlignment="1">
      <alignment horizontal="center" vertical="top" wrapText="1"/>
    </xf>
    <xf numFmtId="3" fontId="2" fillId="0" borderId="4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2">
    <dxf>
      <fill>
        <patternFill patternType="solid">
          <bgColor theme="0" tint="-0.149998474074526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Times New Roman"/>
        <scheme val="none"/>
      </font>
    </dxf>
    <dxf>
      <font>
        <b/>
      </font>
    </dxf>
    <dxf>
      <font>
        <i/>
      </font>
    </dxf>
    <dxf>
      <alignment indent="5" readingOrder="0"/>
    </dxf>
    <dxf>
      <alignment indent="2" readingOrder="0"/>
    </dxf>
    <dxf>
      <alignment wrapText="1" indent="0" readingOrder="0"/>
    </dxf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пова" refreshedDate="42947.714990509259" createdVersion="4" refreshedVersion="3" minRefreshableVersion="3" recordCount="148">
  <cacheSource type="worksheet">
    <worksheetSource ref="A1:F1048576" sheet="ДП"/>
  </cacheSource>
  <cacheFields count="6">
    <cacheField name="Географические границы" numFmtId="0">
      <sharedItems containsBlank="1" count="34">
        <s v="Азовский немецкий национальный муниципальный район"/>
        <s v="Большеуковский муниципальный район"/>
        <s v="г. Омск"/>
        <s v="Горьковский муниципальный район"/>
        <s v="Исилькульский муниципальный район"/>
        <s v="Калачинский муниципальный район"/>
        <s v="Колосовский муниципальный район"/>
        <s v="Кормиловский муниципальный район"/>
        <s v="Крутинский муниципальный район"/>
        <s v="Любинский муниципальный район"/>
        <s v="Марьяновский муниципальный район"/>
        <s v="Муромцевский муниципальный район"/>
        <s v="Называевский муниципальный район"/>
        <s v="Нижнеомский муниципальный район"/>
        <s v="Одесский муниципальный район"/>
        <s v="Оконешниковский муниципальный район"/>
        <s v="Омский муниципальный район"/>
        <s v="Павлоградский муниципальный район"/>
        <s v="Полтавский муниципальный район"/>
        <s v="Саргатский муниципальный район"/>
        <s v="Седельниковский муниципальный район"/>
        <s v="Таврический муниципальный район"/>
        <s v="Тарский муниципальный район"/>
        <s v="Тевризский муниципальный район"/>
        <s v="Тюкалинский муниципальный район"/>
        <s v="Усть-Ишимский муниципальный район"/>
        <s v="Черлакский муниципальный район"/>
        <s v="Шербакульский муниципальный район"/>
        <s v="Большереченский муниципальный район"/>
        <s v="Знаменский муниципальный район"/>
        <s v="Москаленский муниципальный район"/>
        <s v="Нововаршавский муниципальный район"/>
        <s v="Русско-Полянский муниципальный район"/>
        <m/>
      </sharedItems>
    </cacheField>
    <cacheField name="АИ-" numFmtId="0">
      <sharedItems containsString="0" containsBlank="1" containsNumber="1" containsInteger="1" minValue="80" maxValue="98" count="5">
        <n v="80"/>
        <n v="92"/>
        <n v="95"/>
        <n v="98"/>
        <m/>
      </sharedItems>
    </cacheField>
    <cacheField name="Наименование хозяйствующего субъекта" numFmtId="0">
      <sharedItems containsBlank="1" count="28">
        <s v="ИП Масловский Виктор Андреевич"/>
        <s v="Группа лиц в составе:_x000a_ООО &quot;Газпромнефть-Центр&quot;_x000a_ООО &quot;Газпромнефть-Корпоративные продажи&quot;"/>
        <s v="ООО &quot;Управление АЗС&quot;"/>
        <s v="ООО &quot;АЗС-22&quot;"/>
        <s v="ИП Шуршилина Татьяна Николаевна"/>
        <s v="ИП Петросян Юрик Рубенович"/>
        <s v="ООО &quot;Торгмил&quot;"/>
        <s v="ИП Гришаев Алексей Юрьевич"/>
        <s v="ООО &quot;ТОК&quot;"/>
        <s v="ИП Лепший Сергей Николаевич "/>
        <s v="ООО &quot;ЛИС-ГАЗ&quot;"/>
        <s v="ООО &quot;СОДРУЖЕСТВО&quot;"/>
        <s v="ИП Усенко Андрей Иванович"/>
        <s v="ООО &quot;Профессионал&quot;"/>
        <s v="ООО &quot;Фаворит - Сервис&quot;"/>
        <s v="ООО &quot;ОмскТрансойл&quot;"/>
        <s v="ИП Барвинко Виталий Александрович"/>
        <s v="ИП Ворстер Александр Александрович"/>
        <s v="ООО &quot;Компания Трансгаз-нефть&quot;"/>
        <s v="Группа лиц в составе:_x000a_ООО &quot;Магазин&quot;_x000a_ООО &quot;Усть-Ишимская нефтебаза&quot;"/>
        <s v="ООО &quot;Синтез-ойл&quot;"/>
        <s v="ООО &quot;Производственно-коммерческая фирма &quot;Сибгазнефтепродукт&quot;"/>
        <s v="ООО &quot;СибОйл-плюс&quot;"/>
        <s v="ИП Гердт Владимир Павлович"/>
        <s v="ООО &quot;Юнигаз&quot;"/>
        <s v="ООО &quot;Усть-Ишимская нефтебаза&quot;"/>
        <s v="ООО &quot;Омич&quot;"/>
        <m/>
      </sharedItems>
    </cacheField>
    <cacheField name="Доля_x000a_(%)" numFmtId="0">
      <sharedItems containsString="0" containsBlank="1" containsNumber="1" minValue="9.1346457386861157" maxValue="100"/>
    </cacheField>
    <cacheField name="основания*" numFmtId="0">
      <sharedItems containsBlank="1" containsMixedTypes="1" containsNumber="1" containsInteger="1" minValue="1" maxValue="3" count="5">
        <n v="1"/>
        <s v="2.1."/>
        <s v="2.2."/>
        <n v="3"/>
        <m/>
      </sharedItems>
    </cacheField>
    <cacheField name="Под вопросом" numFmtId="0">
      <sharedItems containsNonDate="0" containsBlank="1" count="2">
        <m/>
        <s v="?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">
  <r>
    <x v="0"/>
    <x v="0"/>
    <x v="0"/>
    <n v="100"/>
    <x v="0"/>
    <x v="0"/>
  </r>
  <r>
    <x v="1"/>
    <x v="0"/>
    <x v="1"/>
    <n v="98.872744308339293"/>
    <x v="0"/>
    <x v="0"/>
  </r>
  <r>
    <x v="2"/>
    <x v="0"/>
    <x v="2"/>
    <n v="79.247844311457087"/>
    <x v="0"/>
    <x v="0"/>
  </r>
  <r>
    <x v="3"/>
    <x v="0"/>
    <x v="1"/>
    <n v="100"/>
    <x v="0"/>
    <x v="0"/>
  </r>
  <r>
    <x v="4"/>
    <x v="0"/>
    <x v="3"/>
    <n v="62.789899586127376"/>
    <x v="1"/>
    <x v="0"/>
  </r>
  <r>
    <x v="4"/>
    <x v="0"/>
    <x v="4"/>
    <n v="30.981420344962491"/>
    <x v="2"/>
    <x v="0"/>
  </r>
  <r>
    <x v="5"/>
    <x v="0"/>
    <x v="2"/>
    <n v="100"/>
    <x v="0"/>
    <x v="0"/>
  </r>
  <r>
    <x v="6"/>
    <x v="0"/>
    <x v="1"/>
    <n v="99.154664808831129"/>
    <x v="0"/>
    <x v="0"/>
  </r>
  <r>
    <x v="7"/>
    <x v="0"/>
    <x v="5"/>
    <n v="100"/>
    <x v="2"/>
    <x v="0"/>
  </r>
  <r>
    <x v="8"/>
    <x v="0"/>
    <x v="6"/>
    <n v="100"/>
    <x v="0"/>
    <x v="0"/>
  </r>
  <r>
    <x v="9"/>
    <x v="0"/>
    <x v="7"/>
    <n v="59.414285557711068"/>
    <x v="2"/>
    <x v="0"/>
  </r>
  <r>
    <x v="9"/>
    <x v="0"/>
    <x v="8"/>
    <n v="37.668102456186496"/>
    <x v="1"/>
    <x v="0"/>
  </r>
  <r>
    <x v="10"/>
    <x v="0"/>
    <x v="9"/>
    <n v="100"/>
    <x v="0"/>
    <x v="0"/>
  </r>
  <r>
    <x v="11"/>
    <x v="0"/>
    <x v="10"/>
    <n v="100"/>
    <x v="1"/>
    <x v="0"/>
  </r>
  <r>
    <x v="12"/>
    <x v="0"/>
    <x v="11"/>
    <n v="100"/>
    <x v="0"/>
    <x v="0"/>
  </r>
  <r>
    <x v="13"/>
    <x v="0"/>
    <x v="12"/>
    <n v="100"/>
    <x v="2"/>
    <x v="0"/>
  </r>
  <r>
    <x v="14"/>
    <x v="0"/>
    <x v="2"/>
    <n v="100"/>
    <x v="0"/>
    <x v="0"/>
  </r>
  <r>
    <x v="15"/>
    <x v="0"/>
    <x v="1"/>
    <n v="63.30955387923678"/>
    <x v="0"/>
    <x v="0"/>
  </r>
  <r>
    <x v="15"/>
    <x v="0"/>
    <x v="2"/>
    <n v="36.69044612076322"/>
    <x v="3"/>
    <x v="0"/>
  </r>
  <r>
    <x v="16"/>
    <x v="0"/>
    <x v="2"/>
    <n v="48.057622396629633"/>
    <x v="3"/>
    <x v="0"/>
  </r>
  <r>
    <x v="16"/>
    <x v="0"/>
    <x v="13"/>
    <n v="19.278700778038257"/>
    <x v="1"/>
    <x v="0"/>
  </r>
  <r>
    <x v="16"/>
    <x v="0"/>
    <x v="1"/>
    <n v="12.643971052899804"/>
    <x v="3"/>
    <x v="0"/>
  </r>
  <r>
    <x v="16"/>
    <x v="0"/>
    <x v="14"/>
    <n v="10.835966432235926"/>
    <x v="3"/>
    <x v="0"/>
  </r>
  <r>
    <x v="16"/>
    <x v="0"/>
    <x v="15"/>
    <n v="9.1837393401963787"/>
    <x v="3"/>
    <x v="0"/>
  </r>
  <r>
    <x v="17"/>
    <x v="0"/>
    <x v="16"/>
    <n v="100"/>
    <x v="2"/>
    <x v="0"/>
  </r>
  <r>
    <x v="18"/>
    <x v="0"/>
    <x v="17"/>
    <n v="54.373635985541981"/>
    <x v="2"/>
    <x v="0"/>
  </r>
  <r>
    <x v="19"/>
    <x v="0"/>
    <x v="1"/>
    <n v="100"/>
    <x v="0"/>
    <x v="0"/>
  </r>
  <r>
    <x v="20"/>
    <x v="0"/>
    <x v="18"/>
    <n v="100"/>
    <x v="1"/>
    <x v="0"/>
  </r>
  <r>
    <x v="21"/>
    <x v="0"/>
    <x v="2"/>
    <n v="87.74101168737694"/>
    <x v="0"/>
    <x v="0"/>
  </r>
  <r>
    <x v="21"/>
    <x v="0"/>
    <x v="0"/>
    <n v="12.258988312623051"/>
    <x v="3"/>
    <x v="0"/>
  </r>
  <r>
    <x v="22"/>
    <x v="0"/>
    <x v="2"/>
    <n v="93.314346276936519"/>
    <x v="0"/>
    <x v="0"/>
  </r>
  <r>
    <x v="23"/>
    <x v="0"/>
    <x v="1"/>
    <n v="100"/>
    <x v="0"/>
    <x v="0"/>
  </r>
  <r>
    <x v="24"/>
    <x v="0"/>
    <x v="11"/>
    <n v="54.020009708214225"/>
    <x v="0"/>
    <x v="0"/>
  </r>
  <r>
    <x v="24"/>
    <x v="0"/>
    <x v="2"/>
    <n v="45.979990291785775"/>
    <x v="3"/>
    <x v="0"/>
  </r>
  <r>
    <x v="25"/>
    <x v="0"/>
    <x v="19"/>
    <n v="100"/>
    <x v="0"/>
    <x v="0"/>
  </r>
  <r>
    <x v="26"/>
    <x v="0"/>
    <x v="20"/>
    <n v="49.80567083322979"/>
    <x v="3"/>
    <x v="0"/>
  </r>
  <r>
    <x v="26"/>
    <x v="0"/>
    <x v="21"/>
    <n v="21.455480728610123"/>
    <x v="3"/>
    <x v="0"/>
  </r>
  <r>
    <x v="26"/>
    <x v="0"/>
    <x v="22"/>
    <n v="15.951889863571978"/>
    <x v="3"/>
    <x v="0"/>
  </r>
  <r>
    <x v="26"/>
    <x v="0"/>
    <x v="23"/>
    <n v="12.786958574588105"/>
    <x v="3"/>
    <x v="0"/>
  </r>
  <r>
    <x v="27"/>
    <x v="0"/>
    <x v="1"/>
    <n v="100"/>
    <x v="0"/>
    <x v="0"/>
  </r>
  <r>
    <x v="0"/>
    <x v="1"/>
    <x v="1"/>
    <n v="96.533204420302155"/>
    <x v="0"/>
    <x v="0"/>
  </r>
  <r>
    <x v="28"/>
    <x v="1"/>
    <x v="1"/>
    <n v="100"/>
    <x v="0"/>
    <x v="0"/>
  </r>
  <r>
    <x v="1"/>
    <x v="1"/>
    <x v="1"/>
    <n v="98.423648549002891"/>
    <x v="0"/>
    <x v="0"/>
  </r>
  <r>
    <x v="2"/>
    <x v="1"/>
    <x v="1"/>
    <n v="67.481464967296674"/>
    <x v="0"/>
    <x v="0"/>
  </r>
  <r>
    <x v="2"/>
    <x v="1"/>
    <x v="2"/>
    <n v="19.871112056489533"/>
    <x v="3"/>
    <x v="0"/>
  </r>
  <r>
    <x v="2"/>
    <x v="1"/>
    <x v="24"/>
    <n v="11.675598441569189"/>
    <x v="3"/>
    <x v="0"/>
  </r>
  <r>
    <x v="3"/>
    <x v="1"/>
    <x v="1"/>
    <n v="100"/>
    <x v="0"/>
    <x v="0"/>
  </r>
  <r>
    <x v="29"/>
    <x v="1"/>
    <x v="1"/>
    <n v="100"/>
    <x v="0"/>
    <x v="0"/>
  </r>
  <r>
    <x v="4"/>
    <x v="1"/>
    <x v="1"/>
    <n v="92.720721641947591"/>
    <x v="0"/>
    <x v="0"/>
  </r>
  <r>
    <x v="5"/>
    <x v="1"/>
    <x v="1"/>
    <n v="68.944688362549897"/>
    <x v="0"/>
    <x v="0"/>
  </r>
  <r>
    <x v="5"/>
    <x v="1"/>
    <x v="2"/>
    <n v="28.726473287806233"/>
    <x v="3"/>
    <x v="0"/>
  </r>
  <r>
    <x v="6"/>
    <x v="1"/>
    <x v="1"/>
    <n v="98.698362737337604"/>
    <x v="0"/>
    <x v="0"/>
  </r>
  <r>
    <x v="7"/>
    <x v="1"/>
    <x v="1"/>
    <n v="96.21239368206264"/>
    <x v="0"/>
    <x v="0"/>
  </r>
  <r>
    <x v="8"/>
    <x v="1"/>
    <x v="1"/>
    <n v="73.031625372335668"/>
    <x v="0"/>
    <x v="0"/>
  </r>
  <r>
    <x v="8"/>
    <x v="1"/>
    <x v="6"/>
    <n v="17.448177482486134"/>
    <x v="3"/>
    <x v="0"/>
  </r>
  <r>
    <x v="8"/>
    <x v="1"/>
    <x v="2"/>
    <n v="9.5201971451781962"/>
    <x v="3"/>
    <x v="0"/>
  </r>
  <r>
    <x v="9"/>
    <x v="1"/>
    <x v="1"/>
    <n v="80.257970185414948"/>
    <x v="0"/>
    <x v="0"/>
  </r>
  <r>
    <x v="9"/>
    <x v="1"/>
    <x v="2"/>
    <n v="9.1667718312789059"/>
    <x v="3"/>
    <x v="0"/>
  </r>
  <r>
    <x v="10"/>
    <x v="1"/>
    <x v="1"/>
    <n v="95.546855670719424"/>
    <x v="0"/>
    <x v="0"/>
  </r>
  <r>
    <x v="30"/>
    <x v="1"/>
    <x v="1"/>
    <n v="96.471091816638051"/>
    <x v="0"/>
    <x v="0"/>
  </r>
  <r>
    <x v="11"/>
    <x v="1"/>
    <x v="1"/>
    <n v="94.59889980906452"/>
    <x v="0"/>
    <x v="0"/>
  </r>
  <r>
    <x v="12"/>
    <x v="1"/>
    <x v="1"/>
    <n v="74.151488690027762"/>
    <x v="0"/>
    <x v="0"/>
  </r>
  <r>
    <x v="12"/>
    <x v="1"/>
    <x v="11"/>
    <n v="25.848511309972245"/>
    <x v="3"/>
    <x v="0"/>
  </r>
  <r>
    <x v="13"/>
    <x v="1"/>
    <x v="1"/>
    <n v="90.565913365423128"/>
    <x v="0"/>
    <x v="0"/>
  </r>
  <r>
    <x v="13"/>
    <x v="1"/>
    <x v="12"/>
    <n v="9.4340866345768628"/>
    <x v="2"/>
    <x v="0"/>
  </r>
  <r>
    <x v="31"/>
    <x v="1"/>
    <x v="1"/>
    <n v="100"/>
    <x v="0"/>
    <x v="0"/>
  </r>
  <r>
    <x v="14"/>
    <x v="1"/>
    <x v="1"/>
    <n v="93.001285854651044"/>
    <x v="0"/>
    <x v="0"/>
  </r>
  <r>
    <x v="15"/>
    <x v="1"/>
    <x v="1"/>
    <n v="69.850366241308009"/>
    <x v="0"/>
    <x v="0"/>
  </r>
  <r>
    <x v="15"/>
    <x v="1"/>
    <x v="2"/>
    <n v="30.149633758691998"/>
    <x v="3"/>
    <x v="0"/>
  </r>
  <r>
    <x v="16"/>
    <x v="1"/>
    <x v="1"/>
    <n v="54.650733691746133"/>
    <x v="0"/>
    <x v="0"/>
  </r>
  <r>
    <x v="16"/>
    <x v="1"/>
    <x v="2"/>
    <n v="20.410010408326198"/>
    <x v="3"/>
    <x v="0"/>
  </r>
  <r>
    <x v="16"/>
    <x v="1"/>
    <x v="24"/>
    <n v="12.695480835229212"/>
    <x v="3"/>
    <x v="0"/>
  </r>
  <r>
    <x v="17"/>
    <x v="1"/>
    <x v="1"/>
    <n v="91.864041001868358"/>
    <x v="0"/>
    <x v="0"/>
  </r>
  <r>
    <x v="18"/>
    <x v="1"/>
    <x v="1"/>
    <n v="74.247801418088429"/>
    <x v="0"/>
    <x v="0"/>
  </r>
  <r>
    <x v="18"/>
    <x v="1"/>
    <x v="2"/>
    <n v="17.961658861319073"/>
    <x v="3"/>
    <x v="0"/>
  </r>
  <r>
    <x v="32"/>
    <x v="1"/>
    <x v="1"/>
    <n v="100"/>
    <x v="0"/>
    <x v="0"/>
  </r>
  <r>
    <x v="19"/>
    <x v="1"/>
    <x v="1"/>
    <n v="100"/>
    <x v="0"/>
    <x v="0"/>
  </r>
  <r>
    <x v="20"/>
    <x v="1"/>
    <x v="1"/>
    <n v="84.350232028240015"/>
    <x v="0"/>
    <x v="0"/>
  </r>
  <r>
    <x v="20"/>
    <x v="1"/>
    <x v="18"/>
    <n v="15.649767971759982"/>
    <x v="1"/>
    <x v="0"/>
  </r>
  <r>
    <x v="21"/>
    <x v="1"/>
    <x v="1"/>
    <n v="82.908272518859405"/>
    <x v="0"/>
    <x v="0"/>
  </r>
  <r>
    <x v="21"/>
    <x v="1"/>
    <x v="2"/>
    <n v="10.524836344666573"/>
    <x v="3"/>
    <x v="0"/>
  </r>
  <r>
    <x v="22"/>
    <x v="1"/>
    <x v="1"/>
    <n v="62.186915983766788"/>
    <x v="0"/>
    <x v="0"/>
  </r>
  <r>
    <x v="22"/>
    <x v="1"/>
    <x v="2"/>
    <n v="33.691652135495673"/>
    <x v="3"/>
    <x v="0"/>
  </r>
  <r>
    <x v="23"/>
    <x v="1"/>
    <x v="1"/>
    <n v="100"/>
    <x v="0"/>
    <x v="0"/>
  </r>
  <r>
    <x v="24"/>
    <x v="1"/>
    <x v="1"/>
    <n v="77.168019447979532"/>
    <x v="0"/>
    <x v="0"/>
  </r>
  <r>
    <x v="24"/>
    <x v="1"/>
    <x v="2"/>
    <n v="12.66071192940012"/>
    <x v="3"/>
    <x v="0"/>
  </r>
  <r>
    <x v="24"/>
    <x v="1"/>
    <x v="11"/>
    <n v="9.1346457386861157"/>
    <x v="3"/>
    <x v="0"/>
  </r>
  <r>
    <x v="25"/>
    <x v="1"/>
    <x v="25"/>
    <n v="100"/>
    <x v="0"/>
    <x v="0"/>
  </r>
  <r>
    <x v="26"/>
    <x v="1"/>
    <x v="1"/>
    <n v="72.650748355518957"/>
    <x v="0"/>
    <x v="0"/>
  </r>
  <r>
    <x v="26"/>
    <x v="1"/>
    <x v="20"/>
    <n v="10.312012558547353"/>
    <x v="3"/>
    <x v="0"/>
  </r>
  <r>
    <x v="27"/>
    <x v="1"/>
    <x v="1"/>
    <n v="100"/>
    <x v="0"/>
    <x v="0"/>
  </r>
  <r>
    <x v="0"/>
    <x v="2"/>
    <x v="1"/>
    <n v="100"/>
    <x v="0"/>
    <x v="0"/>
  </r>
  <r>
    <x v="28"/>
    <x v="2"/>
    <x v="1"/>
    <n v="100"/>
    <x v="0"/>
    <x v="0"/>
  </r>
  <r>
    <x v="2"/>
    <x v="2"/>
    <x v="1"/>
    <n v="64.978010373309857"/>
    <x v="0"/>
    <x v="0"/>
  </r>
  <r>
    <x v="2"/>
    <x v="2"/>
    <x v="2"/>
    <n v="20.715016069351492"/>
    <x v="3"/>
    <x v="0"/>
  </r>
  <r>
    <x v="2"/>
    <x v="2"/>
    <x v="24"/>
    <n v="13.934828597326824"/>
    <x v="3"/>
    <x v="0"/>
  </r>
  <r>
    <x v="3"/>
    <x v="2"/>
    <x v="1"/>
    <n v="100"/>
    <x v="0"/>
    <x v="0"/>
  </r>
  <r>
    <x v="29"/>
    <x v="2"/>
    <x v="1"/>
    <n v="100"/>
    <x v="0"/>
    <x v="0"/>
  </r>
  <r>
    <x v="4"/>
    <x v="2"/>
    <x v="1"/>
    <n v="99.959653456526311"/>
    <x v="0"/>
    <x v="0"/>
  </r>
  <r>
    <x v="5"/>
    <x v="2"/>
    <x v="1"/>
    <n v="78.999477441503643"/>
    <x v="0"/>
    <x v="0"/>
  </r>
  <r>
    <x v="5"/>
    <x v="2"/>
    <x v="2"/>
    <n v="18.459888951114756"/>
    <x v="3"/>
    <x v="0"/>
  </r>
  <r>
    <x v="7"/>
    <x v="2"/>
    <x v="1"/>
    <n v="100"/>
    <x v="0"/>
    <x v="0"/>
  </r>
  <r>
    <x v="8"/>
    <x v="2"/>
    <x v="1"/>
    <n v="86.350554051125414"/>
    <x v="0"/>
    <x v="0"/>
  </r>
  <r>
    <x v="8"/>
    <x v="2"/>
    <x v="2"/>
    <n v="10.119222431289627"/>
    <x v="3"/>
    <x v="0"/>
  </r>
  <r>
    <x v="9"/>
    <x v="2"/>
    <x v="1"/>
    <n v="86.253630707851798"/>
    <x v="0"/>
    <x v="0"/>
  </r>
  <r>
    <x v="9"/>
    <x v="2"/>
    <x v="2"/>
    <n v="9.756689268267257"/>
    <x v="3"/>
    <x v="0"/>
  </r>
  <r>
    <x v="10"/>
    <x v="2"/>
    <x v="1"/>
    <n v="100"/>
    <x v="0"/>
    <x v="0"/>
  </r>
  <r>
    <x v="30"/>
    <x v="2"/>
    <x v="1"/>
    <n v="99.117484655041494"/>
    <x v="0"/>
    <x v="0"/>
  </r>
  <r>
    <x v="11"/>
    <x v="2"/>
    <x v="1"/>
    <n v="100"/>
    <x v="0"/>
    <x v="0"/>
  </r>
  <r>
    <x v="12"/>
    <x v="2"/>
    <x v="1"/>
    <n v="87.394864368072191"/>
    <x v="0"/>
    <x v="0"/>
  </r>
  <r>
    <x v="12"/>
    <x v="2"/>
    <x v="11"/>
    <n v="12.60513563192781"/>
    <x v="3"/>
    <x v="0"/>
  </r>
  <r>
    <x v="13"/>
    <x v="2"/>
    <x v="1"/>
    <n v="93.560797956573651"/>
    <x v="0"/>
    <x v="0"/>
  </r>
  <r>
    <x v="31"/>
    <x v="2"/>
    <x v="1"/>
    <n v="100"/>
    <x v="0"/>
    <x v="0"/>
  </r>
  <r>
    <x v="14"/>
    <x v="2"/>
    <x v="1"/>
    <n v="94.684471262721758"/>
    <x v="0"/>
    <x v="0"/>
  </r>
  <r>
    <x v="15"/>
    <x v="2"/>
    <x v="1"/>
    <n v="72.165836333830029"/>
    <x v="0"/>
    <x v="0"/>
  </r>
  <r>
    <x v="15"/>
    <x v="2"/>
    <x v="2"/>
    <n v="27.83416366616996"/>
    <x v="3"/>
    <x v="0"/>
  </r>
  <r>
    <x v="16"/>
    <x v="2"/>
    <x v="1"/>
    <n v="60.959797491588262"/>
    <x v="0"/>
    <x v="0"/>
  </r>
  <r>
    <x v="16"/>
    <x v="2"/>
    <x v="24"/>
    <n v="18.531525958897948"/>
    <x v="3"/>
    <x v="0"/>
  </r>
  <r>
    <x v="16"/>
    <x v="2"/>
    <x v="2"/>
    <n v="13.235566120977449"/>
    <x v="3"/>
    <x v="0"/>
  </r>
  <r>
    <x v="17"/>
    <x v="2"/>
    <x v="1"/>
    <n v="100"/>
    <x v="0"/>
    <x v="0"/>
  </r>
  <r>
    <x v="18"/>
    <x v="2"/>
    <x v="1"/>
    <n v="81.996504572095915"/>
    <x v="0"/>
    <x v="0"/>
  </r>
  <r>
    <x v="18"/>
    <x v="2"/>
    <x v="2"/>
    <n v="12.667251052847931"/>
    <x v="3"/>
    <x v="0"/>
  </r>
  <r>
    <x v="32"/>
    <x v="2"/>
    <x v="1"/>
    <n v="100"/>
    <x v="0"/>
    <x v="0"/>
  </r>
  <r>
    <x v="19"/>
    <x v="2"/>
    <x v="1"/>
    <n v="100"/>
    <x v="0"/>
    <x v="0"/>
  </r>
  <r>
    <x v="20"/>
    <x v="2"/>
    <x v="1"/>
    <n v="94.525138816670903"/>
    <x v="0"/>
    <x v="0"/>
  </r>
  <r>
    <x v="21"/>
    <x v="2"/>
    <x v="1"/>
    <n v="100"/>
    <x v="0"/>
    <x v="0"/>
  </r>
  <r>
    <x v="22"/>
    <x v="2"/>
    <x v="1"/>
    <n v="70.841237399388888"/>
    <x v="0"/>
    <x v="0"/>
  </r>
  <r>
    <x v="22"/>
    <x v="2"/>
    <x v="2"/>
    <n v="29.158762600611109"/>
    <x v="3"/>
    <x v="0"/>
  </r>
  <r>
    <x v="24"/>
    <x v="2"/>
    <x v="1"/>
    <n v="87.757996625697714"/>
    <x v="0"/>
    <x v="0"/>
  </r>
  <r>
    <x v="24"/>
    <x v="2"/>
    <x v="2"/>
    <n v="9.5673361592908517"/>
    <x v="3"/>
    <x v="0"/>
  </r>
  <r>
    <x v="25"/>
    <x v="2"/>
    <x v="25"/>
    <n v="100"/>
    <x v="0"/>
    <x v="0"/>
  </r>
  <r>
    <x v="26"/>
    <x v="2"/>
    <x v="1"/>
    <n v="92.309353187116898"/>
    <x v="0"/>
    <x v="0"/>
  </r>
  <r>
    <x v="27"/>
    <x v="2"/>
    <x v="1"/>
    <n v="100"/>
    <x v="0"/>
    <x v="0"/>
  </r>
  <r>
    <x v="0"/>
    <x v="3"/>
    <x v="1"/>
    <n v="100"/>
    <x v="0"/>
    <x v="0"/>
  </r>
  <r>
    <x v="2"/>
    <x v="3"/>
    <x v="1"/>
    <n v="70.651049306929821"/>
    <x v="0"/>
    <x v="0"/>
  </r>
  <r>
    <x v="2"/>
    <x v="3"/>
    <x v="24"/>
    <n v="19.012906808488637"/>
    <x v="3"/>
    <x v="0"/>
  </r>
  <r>
    <x v="2"/>
    <x v="3"/>
    <x v="2"/>
    <n v="10.197985789149449"/>
    <x v="3"/>
    <x v="0"/>
  </r>
  <r>
    <x v="4"/>
    <x v="3"/>
    <x v="1"/>
    <n v="100"/>
    <x v="0"/>
    <x v="0"/>
  </r>
  <r>
    <x v="5"/>
    <x v="3"/>
    <x v="1"/>
    <n v="84.031630635801292"/>
    <x v="0"/>
    <x v="0"/>
  </r>
  <r>
    <x v="5"/>
    <x v="3"/>
    <x v="26"/>
    <n v="15.968369364198711"/>
    <x v="3"/>
    <x v="0"/>
  </r>
  <r>
    <x v="8"/>
    <x v="3"/>
    <x v="1"/>
    <n v="100"/>
    <x v="0"/>
    <x v="0"/>
  </r>
  <r>
    <x v="9"/>
    <x v="3"/>
    <x v="1"/>
    <n v="100"/>
    <x v="0"/>
    <x v="0"/>
  </r>
  <r>
    <x v="10"/>
    <x v="3"/>
    <x v="1"/>
    <n v="100"/>
    <x v="0"/>
    <x v="0"/>
  </r>
  <r>
    <x v="16"/>
    <x v="3"/>
    <x v="1"/>
    <n v="62.563972520632582"/>
    <x v="0"/>
    <x v="0"/>
  </r>
  <r>
    <x v="16"/>
    <x v="3"/>
    <x v="24"/>
    <n v="37.436027479367425"/>
    <x v="3"/>
    <x v="0"/>
  </r>
  <r>
    <x v="24"/>
    <x v="3"/>
    <x v="1"/>
    <n v="98.514103136702516"/>
    <x v="0"/>
    <x v="0"/>
  </r>
  <r>
    <x v="26"/>
    <x v="3"/>
    <x v="1"/>
    <n v="100"/>
    <x v="0"/>
    <x v="0"/>
  </r>
  <r>
    <x v="33"/>
    <x v="4"/>
    <x v="27"/>
    <m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useAutoFormatting="1" colGrandTotals="0" itemPrintTitles="1" createdVersion="4" indent="0" outline="1" outlineData="1" multipleFieldFilters="0">
  <location ref="A3:B265" firstHeaderRow="1" firstDataRow="1" firstDataCol="1"/>
  <pivotFields count="6">
    <pivotField axis="axisRow" showAll="0">
      <items count="35">
        <item x="0"/>
        <item x="28"/>
        <item x="1"/>
        <item x="2"/>
        <item x="3"/>
        <item x="29"/>
        <item x="4"/>
        <item x="5"/>
        <item x="6"/>
        <item x="7"/>
        <item x="8"/>
        <item x="9"/>
        <item x="10"/>
        <item x="30"/>
        <item x="11"/>
        <item x="12"/>
        <item x="13"/>
        <item x="31"/>
        <item x="14"/>
        <item x="15"/>
        <item x="16"/>
        <item x="17"/>
        <item x="18"/>
        <item x="32"/>
        <item x="19"/>
        <item x="20"/>
        <item x="21"/>
        <item x="22"/>
        <item x="23"/>
        <item x="24"/>
        <item x="25"/>
        <item x="26"/>
        <item x="27"/>
        <item x="33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9">
        <item x="1"/>
        <item x="2"/>
        <item x="24"/>
        <item x="19"/>
        <item x="25"/>
        <item x="9"/>
        <item x="15"/>
        <item x="20"/>
        <item x="22"/>
        <item x="14"/>
        <item x="26"/>
        <item x="21"/>
        <item x="11"/>
        <item x="6"/>
        <item x="23"/>
        <item x="0"/>
        <item x="5"/>
        <item x="16"/>
        <item x="17"/>
        <item x="7"/>
        <item x="12"/>
        <item x="4"/>
        <item x="3"/>
        <item x="18"/>
        <item x="10"/>
        <item x="13"/>
        <item x="8"/>
        <item x="27"/>
        <item t="default"/>
      </items>
    </pivotField>
    <pivotField dataField="1" showAll="0"/>
    <pivotField axis="axisRow" showAll="0">
      <items count="6">
        <item x="0"/>
        <item x="3"/>
        <item h="1" x="4"/>
        <item x="1"/>
        <item x="2"/>
        <item t="default"/>
      </items>
    </pivotField>
    <pivotField showAll="0" defaultSubtotal="0">
      <items count="2">
        <item x="0"/>
        <item m="1" x="1"/>
      </items>
    </pivotField>
  </pivotFields>
  <rowFields count="4">
    <field x="2"/>
    <field x="1"/>
    <field x="4"/>
    <field x="0"/>
  </rowFields>
  <rowItems count="262">
    <i>
      <x/>
    </i>
    <i r="1">
      <x/>
    </i>
    <i r="2">
      <x/>
    </i>
    <i r="3">
      <x v="2"/>
    </i>
    <i r="3">
      <x v="4"/>
    </i>
    <i r="3">
      <x v="8"/>
    </i>
    <i r="3">
      <x v="19"/>
    </i>
    <i r="3">
      <x v="24"/>
    </i>
    <i r="3">
      <x v="28"/>
    </i>
    <i r="3">
      <x v="32"/>
    </i>
    <i r="2">
      <x v="1"/>
    </i>
    <i r="3">
      <x v="20"/>
    </i>
    <i r="1">
      <x v="1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1"/>
    </i>
    <i r="3">
      <x v="32"/>
    </i>
    <i r="1">
      <x v="2"/>
    </i>
    <i r="2">
      <x/>
    </i>
    <i r="3">
      <x/>
    </i>
    <i r="3">
      <x v="1"/>
    </i>
    <i r="3">
      <x v="3"/>
    </i>
    <i r="3">
      <x v="4"/>
    </i>
    <i r="3">
      <x v="5"/>
    </i>
    <i r="3">
      <x v="6"/>
    </i>
    <i r="3">
      <x v="7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9"/>
    </i>
    <i r="3">
      <x v="31"/>
    </i>
    <i r="3">
      <x v="32"/>
    </i>
    <i r="1">
      <x v="3"/>
    </i>
    <i r="2">
      <x/>
    </i>
    <i r="3">
      <x/>
    </i>
    <i r="3">
      <x v="3"/>
    </i>
    <i r="3">
      <x v="6"/>
    </i>
    <i r="3">
      <x v="7"/>
    </i>
    <i r="3">
      <x v="10"/>
    </i>
    <i r="3">
      <x v="11"/>
    </i>
    <i r="3">
      <x v="12"/>
    </i>
    <i r="3">
      <x v="20"/>
    </i>
    <i r="3">
      <x v="29"/>
    </i>
    <i r="3">
      <x v="31"/>
    </i>
    <i>
      <x v="1"/>
    </i>
    <i r="1">
      <x/>
    </i>
    <i r="2">
      <x/>
    </i>
    <i r="3">
      <x v="3"/>
    </i>
    <i r="3">
      <x v="7"/>
    </i>
    <i r="3">
      <x v="18"/>
    </i>
    <i r="3">
      <x v="26"/>
    </i>
    <i r="3">
      <x v="27"/>
    </i>
    <i r="2">
      <x v="1"/>
    </i>
    <i r="3">
      <x v="19"/>
    </i>
    <i r="3">
      <x v="20"/>
    </i>
    <i r="3">
      <x v="29"/>
    </i>
    <i r="1">
      <x v="1"/>
    </i>
    <i r="2">
      <x v="1"/>
    </i>
    <i r="3">
      <x v="3"/>
    </i>
    <i r="3">
      <x v="7"/>
    </i>
    <i r="3">
      <x v="10"/>
    </i>
    <i r="3">
      <x v="11"/>
    </i>
    <i r="3">
      <x v="19"/>
    </i>
    <i r="3">
      <x v="20"/>
    </i>
    <i r="3">
      <x v="22"/>
    </i>
    <i r="3">
      <x v="26"/>
    </i>
    <i r="3">
      <x v="27"/>
    </i>
    <i r="3">
      <x v="29"/>
    </i>
    <i r="1">
      <x v="2"/>
    </i>
    <i r="2">
      <x v="1"/>
    </i>
    <i r="3">
      <x v="3"/>
    </i>
    <i r="3">
      <x v="7"/>
    </i>
    <i r="3">
      <x v="10"/>
    </i>
    <i r="3">
      <x v="11"/>
    </i>
    <i r="3">
      <x v="19"/>
    </i>
    <i r="3">
      <x v="20"/>
    </i>
    <i r="3">
      <x v="22"/>
    </i>
    <i r="3">
      <x v="27"/>
    </i>
    <i r="3">
      <x v="29"/>
    </i>
    <i r="1">
      <x v="3"/>
    </i>
    <i r="2">
      <x v="1"/>
    </i>
    <i r="3">
      <x v="3"/>
    </i>
    <i>
      <x v="2"/>
    </i>
    <i r="1">
      <x v="1"/>
    </i>
    <i r="2">
      <x v="1"/>
    </i>
    <i r="3">
      <x v="3"/>
    </i>
    <i r="3">
      <x v="20"/>
    </i>
    <i r="1">
      <x v="2"/>
    </i>
    <i r="2">
      <x v="1"/>
    </i>
    <i r="3">
      <x v="3"/>
    </i>
    <i r="3">
      <x v="20"/>
    </i>
    <i r="1">
      <x v="3"/>
    </i>
    <i r="2">
      <x v="1"/>
    </i>
    <i r="3">
      <x v="3"/>
    </i>
    <i r="3">
      <x v="20"/>
    </i>
    <i>
      <x v="3"/>
    </i>
    <i r="1">
      <x/>
    </i>
    <i r="2">
      <x/>
    </i>
    <i r="3">
      <x v="30"/>
    </i>
    <i>
      <x v="4"/>
    </i>
    <i r="1">
      <x v="1"/>
    </i>
    <i r="2">
      <x/>
    </i>
    <i r="3">
      <x v="30"/>
    </i>
    <i r="1">
      <x v="2"/>
    </i>
    <i r="2">
      <x/>
    </i>
    <i r="3">
      <x v="30"/>
    </i>
    <i>
      <x v="5"/>
    </i>
    <i r="1">
      <x/>
    </i>
    <i r="2">
      <x/>
    </i>
    <i r="3">
      <x v="12"/>
    </i>
    <i>
      <x v="6"/>
    </i>
    <i r="1">
      <x/>
    </i>
    <i r="2">
      <x v="1"/>
    </i>
    <i r="3">
      <x v="20"/>
    </i>
    <i>
      <x v="7"/>
    </i>
    <i r="1">
      <x/>
    </i>
    <i r="2">
      <x v="1"/>
    </i>
    <i r="3">
      <x v="31"/>
    </i>
    <i r="1">
      <x v="1"/>
    </i>
    <i r="2">
      <x v="1"/>
    </i>
    <i r="3">
      <x v="31"/>
    </i>
    <i>
      <x v="8"/>
    </i>
    <i r="1">
      <x/>
    </i>
    <i r="2">
      <x v="1"/>
    </i>
    <i r="3">
      <x v="31"/>
    </i>
    <i>
      <x v="9"/>
    </i>
    <i r="1">
      <x/>
    </i>
    <i r="2">
      <x v="1"/>
    </i>
    <i r="3">
      <x v="20"/>
    </i>
    <i>
      <x v="10"/>
    </i>
    <i r="1">
      <x v="3"/>
    </i>
    <i r="2">
      <x v="1"/>
    </i>
    <i r="3">
      <x v="7"/>
    </i>
    <i>
      <x v="11"/>
    </i>
    <i r="1">
      <x/>
    </i>
    <i r="2">
      <x v="1"/>
    </i>
    <i r="3">
      <x v="31"/>
    </i>
    <i>
      <x v="12"/>
    </i>
    <i r="1">
      <x/>
    </i>
    <i r="2">
      <x/>
    </i>
    <i r="3">
      <x v="15"/>
    </i>
    <i r="3">
      <x v="29"/>
    </i>
    <i r="1">
      <x v="1"/>
    </i>
    <i r="2">
      <x v="1"/>
    </i>
    <i r="3">
      <x v="15"/>
    </i>
    <i r="3">
      <x v="29"/>
    </i>
    <i r="1">
      <x v="2"/>
    </i>
    <i r="2">
      <x v="1"/>
    </i>
    <i r="3">
      <x v="15"/>
    </i>
    <i>
      <x v="13"/>
    </i>
    <i r="1">
      <x/>
    </i>
    <i r="2">
      <x/>
    </i>
    <i r="3">
      <x v="10"/>
    </i>
    <i r="1">
      <x v="1"/>
    </i>
    <i r="2">
      <x v="1"/>
    </i>
    <i r="3">
      <x v="10"/>
    </i>
    <i>
      <x v="14"/>
    </i>
    <i r="1">
      <x/>
    </i>
    <i r="2">
      <x v="1"/>
    </i>
    <i r="3">
      <x v="31"/>
    </i>
    <i>
      <x v="15"/>
    </i>
    <i r="1">
      <x/>
    </i>
    <i r="2">
      <x/>
    </i>
    <i r="3">
      <x/>
    </i>
    <i r="2">
      <x v="1"/>
    </i>
    <i r="3">
      <x v="26"/>
    </i>
    <i>
      <x v="16"/>
    </i>
    <i r="1">
      <x/>
    </i>
    <i r="2">
      <x v="4"/>
    </i>
    <i r="3">
      <x v="9"/>
    </i>
    <i>
      <x v="17"/>
    </i>
    <i r="1">
      <x/>
    </i>
    <i r="2">
      <x v="4"/>
    </i>
    <i r="3">
      <x v="21"/>
    </i>
    <i>
      <x v="18"/>
    </i>
    <i r="1">
      <x/>
    </i>
    <i r="2">
      <x v="4"/>
    </i>
    <i r="3">
      <x v="22"/>
    </i>
    <i>
      <x v="19"/>
    </i>
    <i r="1">
      <x/>
    </i>
    <i r="2">
      <x v="4"/>
    </i>
    <i r="3">
      <x v="11"/>
    </i>
    <i>
      <x v="20"/>
    </i>
    <i r="1">
      <x/>
    </i>
    <i r="2">
      <x v="4"/>
    </i>
    <i r="3">
      <x v="16"/>
    </i>
    <i r="1">
      <x v="1"/>
    </i>
    <i r="2">
      <x v="4"/>
    </i>
    <i r="3">
      <x v="16"/>
    </i>
    <i>
      <x v="21"/>
    </i>
    <i r="1">
      <x/>
    </i>
    <i r="2">
      <x v="4"/>
    </i>
    <i r="3">
      <x v="6"/>
    </i>
    <i>
      <x v="22"/>
    </i>
    <i r="1">
      <x/>
    </i>
    <i r="2">
      <x v="3"/>
    </i>
    <i r="3">
      <x v="6"/>
    </i>
    <i>
      <x v="23"/>
    </i>
    <i r="1">
      <x/>
    </i>
    <i r="2">
      <x v="3"/>
    </i>
    <i r="3">
      <x v="25"/>
    </i>
    <i r="1">
      <x v="1"/>
    </i>
    <i r="2">
      <x v="3"/>
    </i>
    <i r="3">
      <x v="25"/>
    </i>
    <i>
      <x v="24"/>
    </i>
    <i r="1">
      <x/>
    </i>
    <i r="2">
      <x v="3"/>
    </i>
    <i r="3">
      <x v="14"/>
    </i>
    <i>
      <x v="25"/>
    </i>
    <i r="1">
      <x/>
    </i>
    <i r="2">
      <x v="3"/>
    </i>
    <i r="3">
      <x v="20"/>
    </i>
    <i>
      <x v="26"/>
    </i>
    <i r="1">
      <x/>
    </i>
    <i r="2">
      <x v="3"/>
    </i>
    <i r="3">
      <x v="11"/>
    </i>
    <i t="grand">
      <x/>
    </i>
  </rowItems>
  <colItems count="1">
    <i/>
  </colItems>
  <dataFields count="1">
    <dataField name="Количество по полю Доля_x000a_(%)" fld="3" subtotal="count" baseField="0" baseItem="0"/>
  </dataFields>
  <formats count="11">
    <format dxfId="10">
      <pivotArea type="all" dataOnly="0" outline="0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fieldPosition="0">
        <references count="1">
          <reference field="1" count="0"/>
        </references>
      </pivotArea>
    </format>
    <format dxfId="5">
      <pivotArea type="all" dataOnly="0" outline="0" fieldPosition="0"/>
    </format>
    <format dxfId="4">
      <pivotArea type="all" dataOnly="0" outline="0" fieldPosition="0"/>
    </format>
    <format dxfId="3">
      <pivotArea field="5" type="button" dataOnly="0" labelOnly="1" outline="0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BreakPreview" zoomScale="90" zoomScaleSheetLayoutView="90" workbookViewId="0">
      <selection activeCell="A18" sqref="A18"/>
    </sheetView>
  </sheetViews>
  <sheetFormatPr defaultColWidth="9.140625" defaultRowHeight="15.75" x14ac:dyDescent="0.25"/>
  <cols>
    <col min="1" max="1" width="39.28515625" style="1" customWidth="1"/>
    <col min="2" max="2" width="14.7109375" style="7" customWidth="1"/>
    <col min="3" max="3" width="23.28515625" style="8" customWidth="1"/>
    <col min="4" max="4" width="15.5703125" style="7" customWidth="1"/>
    <col min="5" max="5" width="25.28515625" style="7" customWidth="1"/>
    <col min="6" max="6" width="11.28515625" style="1" customWidth="1"/>
    <col min="7" max="16384" width="9.140625" style="1"/>
  </cols>
  <sheetData>
    <row r="1" spans="1:6" ht="27" customHeight="1" x14ac:dyDescent="0.25">
      <c r="A1" s="125" t="s">
        <v>478</v>
      </c>
      <c r="B1" s="125"/>
      <c r="C1" s="125"/>
      <c r="D1" s="125"/>
      <c r="E1" s="125"/>
      <c r="F1" s="125"/>
    </row>
    <row r="2" spans="1:6" ht="78.75" customHeight="1" x14ac:dyDescent="0.25">
      <c r="A2" s="9" t="s">
        <v>1</v>
      </c>
      <c r="B2" s="9" t="s">
        <v>2</v>
      </c>
      <c r="C2" s="10" t="s">
        <v>3</v>
      </c>
      <c r="D2" s="80" t="s">
        <v>423</v>
      </c>
      <c r="E2" s="11" t="s">
        <v>426</v>
      </c>
      <c r="F2" s="70" t="s">
        <v>424</v>
      </c>
    </row>
    <row r="3" spans="1:6" x14ac:dyDescent="0.25">
      <c r="A3" s="2" t="s">
        <v>4</v>
      </c>
      <c r="B3" s="3">
        <v>0</v>
      </c>
      <c r="C3" s="4">
        <v>56686</v>
      </c>
      <c r="D3" s="81">
        <v>1178.3910000000001</v>
      </c>
      <c r="E3" s="107">
        <v>418135</v>
      </c>
      <c r="F3" s="102">
        <v>103</v>
      </c>
    </row>
    <row r="4" spans="1:6" ht="36" customHeight="1" x14ac:dyDescent="0.25">
      <c r="A4" s="5" t="s">
        <v>5</v>
      </c>
      <c r="B4" s="3">
        <v>52</v>
      </c>
      <c r="C4" s="4">
        <v>139979</v>
      </c>
      <c r="D4" s="81">
        <v>25.317</v>
      </c>
      <c r="E4" s="107">
        <v>9992</v>
      </c>
      <c r="F4" s="102">
        <v>2</v>
      </c>
    </row>
    <row r="5" spans="1:6" ht="21.75" customHeight="1" x14ac:dyDescent="0.25">
      <c r="A5" s="5" t="s">
        <v>6</v>
      </c>
      <c r="B5" s="6">
        <v>203</v>
      </c>
      <c r="C5" s="4">
        <v>433195</v>
      </c>
      <c r="D5" s="81">
        <v>25.736999999999998</v>
      </c>
      <c r="E5" s="107">
        <v>10382</v>
      </c>
      <c r="F5" s="102">
        <v>1</v>
      </c>
    </row>
    <row r="6" spans="1:6" ht="21.75" customHeight="1" x14ac:dyDescent="0.25">
      <c r="A6" s="5" t="s">
        <v>7</v>
      </c>
      <c r="B6" s="6">
        <v>294</v>
      </c>
      <c r="C6" s="4">
        <v>950007</v>
      </c>
      <c r="D6" s="81">
        <v>7.36</v>
      </c>
      <c r="E6" s="107">
        <v>2946</v>
      </c>
      <c r="F6" s="102">
        <v>1</v>
      </c>
    </row>
    <row r="7" spans="1:6" ht="21.75" customHeight="1" x14ac:dyDescent="0.25">
      <c r="A7" s="5" t="s">
        <v>8</v>
      </c>
      <c r="B7" s="6">
        <v>93</v>
      </c>
      <c r="C7" s="4">
        <v>299041.99</v>
      </c>
      <c r="D7" s="81">
        <v>20.082000000000001</v>
      </c>
      <c r="E7" s="107">
        <v>3706</v>
      </c>
      <c r="F7" s="102">
        <v>2</v>
      </c>
    </row>
    <row r="8" spans="1:6" ht="21.75" customHeight="1" x14ac:dyDescent="0.25">
      <c r="A8" s="5" t="s">
        <v>9</v>
      </c>
      <c r="B8" s="6">
        <v>367</v>
      </c>
      <c r="C8" s="4">
        <v>365060</v>
      </c>
      <c r="D8" s="81">
        <v>11.475</v>
      </c>
      <c r="E8" s="107">
        <v>4230</v>
      </c>
      <c r="F8" s="102">
        <v>1</v>
      </c>
    </row>
    <row r="9" spans="1:6" ht="21.75" customHeight="1" x14ac:dyDescent="0.25">
      <c r="A9" s="5" t="s">
        <v>10</v>
      </c>
      <c r="B9" s="6">
        <v>153</v>
      </c>
      <c r="C9" s="4">
        <v>278860</v>
      </c>
      <c r="D9" s="81">
        <v>40.298000000000002</v>
      </c>
      <c r="E9" s="107">
        <v>16089</v>
      </c>
      <c r="F9" s="102">
        <v>7</v>
      </c>
    </row>
    <row r="10" spans="1:6" ht="21.75" customHeight="1" x14ac:dyDescent="0.25">
      <c r="A10" s="5" t="s">
        <v>11</v>
      </c>
      <c r="B10" s="6">
        <v>96</v>
      </c>
      <c r="C10" s="4">
        <v>284024</v>
      </c>
      <c r="D10" s="81">
        <v>39.767000000000003</v>
      </c>
      <c r="E10" s="107">
        <v>19996</v>
      </c>
      <c r="F10" s="102">
        <v>11</v>
      </c>
    </row>
    <row r="11" spans="1:6" ht="21.75" customHeight="1" x14ac:dyDescent="0.25">
      <c r="A11" s="5" t="s">
        <v>12</v>
      </c>
      <c r="B11" s="6">
        <v>235</v>
      </c>
      <c r="C11" s="4">
        <v>475293</v>
      </c>
      <c r="D11" s="81">
        <v>11.286</v>
      </c>
      <c r="E11" s="107">
        <v>4781</v>
      </c>
      <c r="F11" s="102">
        <v>1</v>
      </c>
    </row>
    <row r="12" spans="1:6" ht="21.75" customHeight="1" x14ac:dyDescent="0.25">
      <c r="A12" s="5" t="s">
        <v>13</v>
      </c>
      <c r="B12" s="6">
        <v>62</v>
      </c>
      <c r="C12" s="4">
        <v>190823</v>
      </c>
      <c r="D12" s="81">
        <v>25.367000000000001</v>
      </c>
      <c r="E12" s="107">
        <v>10292</v>
      </c>
      <c r="F12" s="102">
        <v>3</v>
      </c>
    </row>
    <row r="13" spans="1:6" ht="21.75" customHeight="1" x14ac:dyDescent="0.25">
      <c r="A13" s="5" t="s">
        <v>14</v>
      </c>
      <c r="B13" s="6">
        <v>190</v>
      </c>
      <c r="C13" s="4">
        <v>572133</v>
      </c>
      <c r="D13" s="81">
        <v>15.666</v>
      </c>
      <c r="E13" s="107">
        <v>6804</v>
      </c>
      <c r="F13" s="102">
        <v>4</v>
      </c>
    </row>
    <row r="14" spans="1:6" ht="21.75" customHeight="1" x14ac:dyDescent="0.25">
      <c r="A14" s="5" t="s">
        <v>15</v>
      </c>
      <c r="B14" s="6">
        <v>65</v>
      </c>
      <c r="C14" s="4">
        <v>328079</v>
      </c>
      <c r="D14" s="81">
        <v>38.186</v>
      </c>
      <c r="E14" s="107">
        <v>14425</v>
      </c>
      <c r="F14" s="102">
        <v>4</v>
      </c>
    </row>
    <row r="15" spans="1:6" ht="21.75" customHeight="1" x14ac:dyDescent="0.25">
      <c r="A15" s="5" t="s">
        <v>16</v>
      </c>
      <c r="B15" s="6">
        <v>54</v>
      </c>
      <c r="C15" s="4">
        <v>165195</v>
      </c>
      <c r="D15" s="81">
        <v>27.602</v>
      </c>
      <c r="E15" s="107">
        <v>11049</v>
      </c>
      <c r="F15" s="102">
        <v>2</v>
      </c>
    </row>
    <row r="16" spans="1:6" ht="21.75" customHeight="1" x14ac:dyDescent="0.25">
      <c r="A16" s="5" t="s">
        <v>17</v>
      </c>
      <c r="B16" s="6">
        <v>113</v>
      </c>
      <c r="C16" s="4">
        <v>247801.8</v>
      </c>
      <c r="D16" s="81">
        <v>28.303000000000001</v>
      </c>
      <c r="E16" s="107">
        <v>12091</v>
      </c>
      <c r="F16" s="102">
        <v>2</v>
      </c>
    </row>
    <row r="17" spans="1:6" ht="21.75" customHeight="1" x14ac:dyDescent="0.25">
      <c r="A17" s="5" t="s">
        <v>18</v>
      </c>
      <c r="B17" s="6">
        <v>221</v>
      </c>
      <c r="C17" s="4">
        <v>666080</v>
      </c>
      <c r="D17" s="81">
        <v>21.74</v>
      </c>
      <c r="E17" s="107">
        <v>9550</v>
      </c>
      <c r="F17" s="102">
        <v>2</v>
      </c>
    </row>
    <row r="18" spans="1:6" ht="21.75" customHeight="1" x14ac:dyDescent="0.25">
      <c r="A18" s="5" t="s">
        <v>19</v>
      </c>
      <c r="B18" s="6">
        <v>207</v>
      </c>
      <c r="C18" s="4">
        <v>587388</v>
      </c>
      <c r="D18" s="81">
        <v>21.178999999999998</v>
      </c>
      <c r="E18" s="107">
        <v>8134</v>
      </c>
      <c r="F18" s="102">
        <v>2</v>
      </c>
    </row>
    <row r="19" spans="1:6" ht="21.75" customHeight="1" x14ac:dyDescent="0.25">
      <c r="A19" s="5" t="s">
        <v>20</v>
      </c>
      <c r="B19" s="6">
        <v>131</v>
      </c>
      <c r="C19" s="4">
        <v>335396</v>
      </c>
      <c r="D19" s="81">
        <v>14.218</v>
      </c>
      <c r="E19" s="107">
        <v>7804</v>
      </c>
      <c r="F19" s="102">
        <v>2</v>
      </c>
    </row>
    <row r="20" spans="1:6" ht="21.75" customHeight="1" x14ac:dyDescent="0.25">
      <c r="A20" s="5" t="s">
        <v>21</v>
      </c>
      <c r="B20" s="6">
        <v>162</v>
      </c>
      <c r="C20" s="4">
        <v>221802</v>
      </c>
      <c r="D20" s="81">
        <v>22.923999999999999</v>
      </c>
      <c r="E20" s="107">
        <v>10978</v>
      </c>
      <c r="F20" s="102">
        <v>1</v>
      </c>
    </row>
    <row r="21" spans="1:6" ht="21.75" customHeight="1" x14ac:dyDescent="0.25">
      <c r="A21" s="5" t="s">
        <v>22</v>
      </c>
      <c r="B21" s="6">
        <v>99</v>
      </c>
      <c r="C21" s="4">
        <v>183865</v>
      </c>
      <c r="D21" s="81">
        <v>17.721</v>
      </c>
      <c r="E21" s="107">
        <v>7823</v>
      </c>
      <c r="F21" s="102">
        <v>2</v>
      </c>
    </row>
    <row r="22" spans="1:6" ht="21.75" customHeight="1" x14ac:dyDescent="0.25">
      <c r="A22" s="5" t="s">
        <v>23</v>
      </c>
      <c r="B22" s="6">
        <v>133</v>
      </c>
      <c r="C22" s="4">
        <v>308466</v>
      </c>
      <c r="D22" s="81">
        <v>13.497</v>
      </c>
      <c r="E22" s="107">
        <v>7402</v>
      </c>
      <c r="F22" s="102">
        <v>2</v>
      </c>
    </row>
    <row r="23" spans="1:6" ht="21.75" customHeight="1" x14ac:dyDescent="0.25">
      <c r="A23" s="5" t="s">
        <v>24</v>
      </c>
      <c r="B23" s="6">
        <v>16</v>
      </c>
      <c r="C23" s="4">
        <v>359072</v>
      </c>
      <c r="D23" s="81">
        <v>100.694</v>
      </c>
      <c r="E23" s="107">
        <v>50211</v>
      </c>
      <c r="F23" s="102">
        <v>10</v>
      </c>
    </row>
    <row r="24" spans="1:6" ht="21.75" customHeight="1" x14ac:dyDescent="0.25">
      <c r="A24" s="5" t="s">
        <v>25</v>
      </c>
      <c r="B24" s="6">
        <v>101</v>
      </c>
      <c r="C24" s="4">
        <v>249428</v>
      </c>
      <c r="D24" s="81">
        <v>18.777999999999999</v>
      </c>
      <c r="E24" s="107">
        <v>8651</v>
      </c>
      <c r="F24" s="102">
        <v>3</v>
      </c>
    </row>
    <row r="25" spans="1:6" ht="21.75" customHeight="1" x14ac:dyDescent="0.25">
      <c r="A25" s="5" t="s">
        <v>26</v>
      </c>
      <c r="B25" s="6">
        <v>151</v>
      </c>
      <c r="C25" s="4">
        <v>280356</v>
      </c>
      <c r="D25" s="81">
        <v>20.597999999999999</v>
      </c>
      <c r="E25" s="107">
        <v>8535</v>
      </c>
      <c r="F25" s="102">
        <v>3</v>
      </c>
    </row>
    <row r="26" spans="1:6" ht="21.75" customHeight="1" x14ac:dyDescent="0.25">
      <c r="A26" s="5" t="s">
        <v>27</v>
      </c>
      <c r="B26" s="6">
        <v>162</v>
      </c>
      <c r="C26" s="4">
        <v>332075</v>
      </c>
      <c r="D26" s="81">
        <v>18.183</v>
      </c>
      <c r="E26" s="107">
        <v>7567</v>
      </c>
      <c r="F26" s="102">
        <v>1</v>
      </c>
    </row>
    <row r="27" spans="1:6" ht="21.75" customHeight="1" x14ac:dyDescent="0.25">
      <c r="A27" s="5" t="s">
        <v>28</v>
      </c>
      <c r="B27" s="6">
        <v>112</v>
      </c>
      <c r="C27" s="4">
        <v>373098</v>
      </c>
      <c r="D27" s="81">
        <v>18.742000000000001</v>
      </c>
      <c r="E27" s="107">
        <v>6898</v>
      </c>
      <c r="F27" s="102">
        <v>1</v>
      </c>
    </row>
    <row r="28" spans="1:6" ht="21.75" customHeight="1" x14ac:dyDescent="0.25">
      <c r="A28" s="5" t="s">
        <v>29</v>
      </c>
      <c r="B28" s="6">
        <v>297</v>
      </c>
      <c r="C28" s="4">
        <v>522137</v>
      </c>
      <c r="D28" s="81">
        <v>10.298999999999999</v>
      </c>
      <c r="E28" s="107">
        <v>4334</v>
      </c>
      <c r="F28" s="102">
        <v>2</v>
      </c>
    </row>
    <row r="29" spans="1:6" ht="21.75" customHeight="1" x14ac:dyDescent="0.25">
      <c r="A29" s="5" t="s">
        <v>30</v>
      </c>
      <c r="B29" s="6">
        <v>61</v>
      </c>
      <c r="C29" s="4">
        <v>273589</v>
      </c>
      <c r="D29" s="81">
        <v>35.676000000000002</v>
      </c>
      <c r="E29" s="107">
        <v>15406</v>
      </c>
      <c r="F29" s="102">
        <v>5</v>
      </c>
    </row>
    <row r="30" spans="1:6" ht="21.75" customHeight="1" x14ac:dyDescent="0.25">
      <c r="A30" s="5" t="s">
        <v>31</v>
      </c>
      <c r="B30" s="6">
        <v>312</v>
      </c>
      <c r="C30" s="4">
        <v>1565930</v>
      </c>
      <c r="D30" s="81">
        <v>45.145000000000003</v>
      </c>
      <c r="E30" s="107">
        <v>18191</v>
      </c>
      <c r="F30" s="102">
        <v>4</v>
      </c>
    </row>
    <row r="31" spans="1:6" ht="21.75" customHeight="1" x14ac:dyDescent="0.25">
      <c r="A31" s="5" t="s">
        <v>32</v>
      </c>
      <c r="B31" s="6">
        <v>365</v>
      </c>
      <c r="C31" s="4">
        <v>981460</v>
      </c>
      <c r="D31" s="81">
        <v>14.335000000000001</v>
      </c>
      <c r="E31" s="107">
        <v>5846</v>
      </c>
      <c r="F31" s="102">
        <v>1</v>
      </c>
    </row>
    <row r="32" spans="1:6" ht="21.75" customHeight="1" x14ac:dyDescent="0.25">
      <c r="A32" s="5" t="s">
        <v>33</v>
      </c>
      <c r="B32" s="6">
        <v>144</v>
      </c>
      <c r="C32" s="4">
        <v>638964</v>
      </c>
      <c r="D32" s="81">
        <v>23.579000000000001</v>
      </c>
      <c r="E32" s="107">
        <v>11403</v>
      </c>
      <c r="F32" s="102">
        <v>5</v>
      </c>
    </row>
    <row r="33" spans="1:6" ht="21.75" customHeight="1" x14ac:dyDescent="0.25">
      <c r="A33" s="5" t="s">
        <v>34</v>
      </c>
      <c r="B33" s="6">
        <v>507</v>
      </c>
      <c r="C33" s="4">
        <v>788603</v>
      </c>
      <c r="D33" s="81">
        <v>11.601000000000001</v>
      </c>
      <c r="E33" s="107">
        <v>4807</v>
      </c>
      <c r="F33" s="102">
        <v>1</v>
      </c>
    </row>
    <row r="34" spans="1:6" ht="21.75" customHeight="1" x14ac:dyDescent="0.25">
      <c r="A34" s="5" t="s">
        <v>35</v>
      </c>
      <c r="B34" s="6">
        <v>151</v>
      </c>
      <c r="C34" s="4">
        <v>427928.3</v>
      </c>
      <c r="D34" s="81">
        <v>28.905000000000001</v>
      </c>
      <c r="E34" s="107">
        <v>13323</v>
      </c>
      <c r="F34" s="102">
        <v>5</v>
      </c>
    </row>
    <row r="35" spans="1:6" ht="21.75" customHeight="1" x14ac:dyDescent="0.25">
      <c r="A35" s="5" t="s">
        <v>36</v>
      </c>
      <c r="B35" s="6">
        <v>100</v>
      </c>
      <c r="C35" s="4">
        <v>232182</v>
      </c>
      <c r="D35" s="81">
        <v>20.030999999999999</v>
      </c>
      <c r="E35" s="107">
        <v>9395</v>
      </c>
      <c r="F35" s="102">
        <v>1</v>
      </c>
    </row>
    <row r="36" spans="1:6" ht="7.5" customHeight="1" x14ac:dyDescent="0.25"/>
    <row r="37" spans="1:6" ht="40.5" customHeight="1" x14ac:dyDescent="0.25">
      <c r="A37" s="123" t="s">
        <v>37</v>
      </c>
      <c r="B37" s="123"/>
      <c r="C37" s="123"/>
      <c r="D37" s="123"/>
      <c r="E37" s="123"/>
      <c r="F37" s="123"/>
    </row>
    <row r="38" spans="1:6" ht="21" customHeight="1" x14ac:dyDescent="0.25">
      <c r="A38" s="124" t="s">
        <v>38</v>
      </c>
      <c r="B38" s="124"/>
      <c r="C38" s="124"/>
      <c r="D38" s="124"/>
      <c r="E38" s="124"/>
      <c r="F38" s="124"/>
    </row>
    <row r="39" spans="1:6" ht="30.75" customHeight="1" x14ac:dyDescent="0.25">
      <c r="A39" s="124" t="s">
        <v>422</v>
      </c>
      <c r="B39" s="124"/>
      <c r="C39" s="124"/>
      <c r="D39" s="124"/>
      <c r="E39" s="124"/>
      <c r="F39" s="124"/>
    </row>
    <row r="40" spans="1:6" ht="15.75" customHeight="1" x14ac:dyDescent="0.25">
      <c r="A40" s="124" t="s">
        <v>427</v>
      </c>
      <c r="B40" s="124"/>
      <c r="C40" s="124"/>
      <c r="D40" s="124"/>
      <c r="E40" s="124"/>
      <c r="F40" s="124"/>
    </row>
  </sheetData>
  <mergeCells count="5">
    <mergeCell ref="A37:F37"/>
    <mergeCell ref="A38:F38"/>
    <mergeCell ref="A39:F39"/>
    <mergeCell ref="A40:F40"/>
    <mergeCell ref="A1:F1"/>
  </mergeCells>
  <printOptions horizontalCentered="1"/>
  <pageMargins left="0.78740157480314965" right="0.39370078740157483" top="0.35433070866141736" bottom="0.35433070866141736" header="0.31496062992125984" footer="0.31496062992125984"/>
  <pageSetup paperSize="9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view="pageBreakPreview" topLeftCell="A70" zoomScale="90" zoomScaleNormal="100" zoomScaleSheetLayoutView="90" workbookViewId="0">
      <selection activeCell="B24" sqref="B24"/>
    </sheetView>
  </sheetViews>
  <sheetFormatPr defaultColWidth="9.140625" defaultRowHeight="15.75" x14ac:dyDescent="0.25"/>
  <cols>
    <col min="1" max="1" width="17.85546875" style="82" customWidth="1"/>
    <col min="2" max="2" width="57.85546875" style="1" customWidth="1"/>
    <col min="3" max="3" width="8.42578125" style="7" customWidth="1"/>
    <col min="4" max="4" width="12" style="83" customWidth="1"/>
    <col min="5" max="5" width="13.7109375" style="7" customWidth="1"/>
    <col min="6" max="16384" width="9.140625" style="1"/>
  </cols>
  <sheetData>
    <row r="1" spans="1:5" x14ac:dyDescent="0.25">
      <c r="A1" s="131" t="s">
        <v>479</v>
      </c>
      <c r="B1" s="131"/>
      <c r="C1" s="131"/>
      <c r="D1" s="131"/>
      <c r="E1" s="131"/>
    </row>
    <row r="2" spans="1:5" ht="16.5" thickBot="1" x14ac:dyDescent="0.3">
      <c r="A2" s="131" t="s">
        <v>474</v>
      </c>
      <c r="B2" s="131"/>
      <c r="C2" s="131"/>
      <c r="D2" s="131"/>
      <c r="E2" s="131"/>
    </row>
    <row r="3" spans="1:5" ht="50.25" customHeight="1" thickBot="1" x14ac:dyDescent="0.3">
      <c r="A3" s="85" t="s">
        <v>198</v>
      </c>
      <c r="B3" s="86" t="s">
        <v>199</v>
      </c>
      <c r="C3" s="106" t="s">
        <v>411</v>
      </c>
      <c r="D3" s="86" t="s">
        <v>200</v>
      </c>
      <c r="E3" s="105" t="s">
        <v>201</v>
      </c>
    </row>
    <row r="4" spans="1:5" x14ac:dyDescent="0.25">
      <c r="A4" s="132" t="s">
        <v>4</v>
      </c>
      <c r="B4" s="88" t="s">
        <v>53</v>
      </c>
      <c r="C4" s="112">
        <v>4</v>
      </c>
      <c r="D4" s="89">
        <v>62.840312006263147</v>
      </c>
      <c r="E4" s="116">
        <v>1</v>
      </c>
    </row>
    <row r="5" spans="1:5" ht="47.25" x14ac:dyDescent="0.25">
      <c r="A5" s="133"/>
      <c r="B5" s="84" t="s">
        <v>465</v>
      </c>
      <c r="C5" s="16" t="s">
        <v>471</v>
      </c>
      <c r="D5" s="19">
        <v>22.890995021543244</v>
      </c>
      <c r="E5" s="109">
        <v>3</v>
      </c>
    </row>
    <row r="6" spans="1:5" x14ac:dyDescent="0.25">
      <c r="A6" s="133"/>
      <c r="B6" s="5" t="s">
        <v>64</v>
      </c>
      <c r="C6" s="16">
        <v>1</v>
      </c>
      <c r="D6" s="19">
        <v>9.0388556672763354</v>
      </c>
      <c r="E6" s="118" t="s">
        <v>417</v>
      </c>
    </row>
    <row r="7" spans="1:5" x14ac:dyDescent="0.25">
      <c r="A7" s="133"/>
      <c r="B7" s="5" t="s">
        <v>58</v>
      </c>
      <c r="C7" s="16">
        <v>1</v>
      </c>
      <c r="D7" s="19">
        <v>5.2298373049172762</v>
      </c>
      <c r="E7" s="109"/>
    </row>
    <row r="8" spans="1:5" ht="16.5" thickBot="1" x14ac:dyDescent="0.3">
      <c r="A8" s="134"/>
      <c r="B8" s="90" t="s">
        <v>196</v>
      </c>
      <c r="C8" s="91">
        <v>6</v>
      </c>
      <c r="D8" s="91">
        <v>100.00000000000001</v>
      </c>
      <c r="E8" s="113"/>
    </row>
    <row r="9" spans="1:5" ht="47.25" x14ac:dyDescent="0.25">
      <c r="A9" s="127" t="s">
        <v>428</v>
      </c>
      <c r="B9" s="92" t="s">
        <v>465</v>
      </c>
      <c r="C9" s="112" t="s">
        <v>471</v>
      </c>
      <c r="D9" s="89">
        <v>67.250786801351609</v>
      </c>
      <c r="E9" s="116">
        <v>1</v>
      </c>
    </row>
    <row r="10" spans="1:5" x14ac:dyDescent="0.25">
      <c r="A10" s="130"/>
      <c r="B10" s="5" t="s">
        <v>53</v>
      </c>
      <c r="C10" s="16">
        <v>1</v>
      </c>
      <c r="D10" s="19">
        <v>32.749213198648398</v>
      </c>
      <c r="E10" s="109">
        <v>3</v>
      </c>
    </row>
    <row r="11" spans="1:5" ht="16.5" thickBot="1" x14ac:dyDescent="0.3">
      <c r="A11" s="129"/>
      <c r="B11" s="93" t="s">
        <v>196</v>
      </c>
      <c r="C11" s="91">
        <v>1</v>
      </c>
      <c r="D11" s="91">
        <v>100</v>
      </c>
      <c r="E11" s="113"/>
    </row>
    <row r="12" spans="1:5" ht="47.25" x14ac:dyDescent="0.25">
      <c r="A12" s="127" t="s">
        <v>429</v>
      </c>
      <c r="B12" s="92" t="s">
        <v>457</v>
      </c>
      <c r="C12" s="112">
        <v>1</v>
      </c>
      <c r="D12" s="89">
        <v>100</v>
      </c>
      <c r="E12" s="116">
        <v>1</v>
      </c>
    </row>
    <row r="13" spans="1:5" ht="16.5" thickBot="1" x14ac:dyDescent="0.3">
      <c r="A13" s="129"/>
      <c r="B13" s="93" t="s">
        <v>196</v>
      </c>
      <c r="C13" s="91">
        <v>1</v>
      </c>
      <c r="D13" s="91">
        <v>100</v>
      </c>
      <c r="E13" s="113"/>
    </row>
    <row r="14" spans="1:5" x14ac:dyDescent="0.25">
      <c r="A14" s="135" t="s">
        <v>430</v>
      </c>
      <c r="B14" s="94" t="s">
        <v>480</v>
      </c>
      <c r="C14" s="119">
        <v>3</v>
      </c>
      <c r="D14" s="19">
        <v>53.54248730801018</v>
      </c>
      <c r="E14" s="120" t="s">
        <v>418</v>
      </c>
    </row>
    <row r="15" spans="1:5" x14ac:dyDescent="0.25">
      <c r="A15" s="130"/>
      <c r="B15" s="5" t="s">
        <v>82</v>
      </c>
      <c r="C15" s="16">
        <v>1</v>
      </c>
      <c r="D15" s="19">
        <v>46.457512691989827</v>
      </c>
      <c r="E15" s="109"/>
    </row>
    <row r="16" spans="1:5" ht="16.5" thickBot="1" x14ac:dyDescent="0.3">
      <c r="A16" s="128"/>
      <c r="B16" s="95" t="s">
        <v>196</v>
      </c>
      <c r="C16" s="96">
        <v>4</v>
      </c>
      <c r="D16" s="96">
        <v>100</v>
      </c>
      <c r="E16" s="117"/>
    </row>
    <row r="17" spans="1:5" x14ac:dyDescent="0.25">
      <c r="A17" s="127" t="s">
        <v>431</v>
      </c>
      <c r="B17" s="88" t="s">
        <v>481</v>
      </c>
      <c r="C17" s="112">
        <v>1</v>
      </c>
      <c r="D17" s="89">
        <v>76.234279612138991</v>
      </c>
      <c r="E17" s="116" t="s">
        <v>418</v>
      </c>
    </row>
    <row r="18" spans="1:5" ht="47.25" x14ac:dyDescent="0.25">
      <c r="A18" s="130"/>
      <c r="B18" s="84" t="s">
        <v>465</v>
      </c>
      <c r="C18" s="16" t="s">
        <v>471</v>
      </c>
      <c r="D18" s="19">
        <v>14.284911371671589</v>
      </c>
      <c r="E18" s="109"/>
    </row>
    <row r="19" spans="1:5" x14ac:dyDescent="0.25">
      <c r="A19" s="130"/>
      <c r="B19" s="5" t="s">
        <v>53</v>
      </c>
      <c r="C19" s="16">
        <v>2</v>
      </c>
      <c r="D19" s="19">
        <v>9.4808090161894238</v>
      </c>
      <c r="E19" s="109"/>
    </row>
    <row r="20" spans="1:5" ht="16.5" thickBot="1" x14ac:dyDescent="0.3">
      <c r="A20" s="129"/>
      <c r="B20" s="93" t="s">
        <v>196</v>
      </c>
      <c r="C20" s="91">
        <v>3</v>
      </c>
      <c r="D20" s="91">
        <v>100</v>
      </c>
      <c r="E20" s="113"/>
    </row>
    <row r="21" spans="1:5" ht="47.25" x14ac:dyDescent="0.25">
      <c r="A21" s="127" t="s">
        <v>432</v>
      </c>
      <c r="B21" s="92" t="s">
        <v>465</v>
      </c>
      <c r="C21" s="112" t="s">
        <v>471</v>
      </c>
      <c r="D21" s="89">
        <v>70.308748618538885</v>
      </c>
      <c r="E21" s="116">
        <v>1</v>
      </c>
    </row>
    <row r="22" spans="1:5" x14ac:dyDescent="0.25">
      <c r="A22" s="130"/>
      <c r="B22" s="5" t="s">
        <v>53</v>
      </c>
      <c r="C22" s="16">
        <v>1</v>
      </c>
      <c r="D22" s="19">
        <v>29.691251381461107</v>
      </c>
      <c r="E22" s="109">
        <v>3</v>
      </c>
    </row>
    <row r="23" spans="1:5" ht="16.5" thickBot="1" x14ac:dyDescent="0.3">
      <c r="A23" s="129"/>
      <c r="B23" s="93" t="s">
        <v>196</v>
      </c>
      <c r="C23" s="91">
        <v>1</v>
      </c>
      <c r="D23" s="91">
        <v>100</v>
      </c>
      <c r="E23" s="113"/>
    </row>
    <row r="24" spans="1:5" x14ac:dyDescent="0.25">
      <c r="A24" s="127" t="s">
        <v>433</v>
      </c>
      <c r="B24" s="88" t="s">
        <v>482</v>
      </c>
      <c r="C24" s="112">
        <v>1</v>
      </c>
      <c r="D24" s="89">
        <v>100</v>
      </c>
      <c r="E24" s="116">
        <v>1</v>
      </c>
    </row>
    <row r="25" spans="1:5" ht="16.5" thickBot="1" x14ac:dyDescent="0.3">
      <c r="A25" s="128"/>
      <c r="B25" s="95" t="s">
        <v>196</v>
      </c>
      <c r="C25" s="96">
        <v>1</v>
      </c>
      <c r="D25" s="96">
        <v>100</v>
      </c>
      <c r="E25" s="117"/>
    </row>
    <row r="26" spans="1:5" x14ac:dyDescent="0.25">
      <c r="A26" s="127" t="s">
        <v>434</v>
      </c>
      <c r="B26" s="92" t="s">
        <v>100</v>
      </c>
      <c r="C26" s="112">
        <v>1</v>
      </c>
      <c r="D26" s="89">
        <v>100</v>
      </c>
      <c r="E26" s="116">
        <v>1</v>
      </c>
    </row>
    <row r="27" spans="1:5" ht="16.5" thickBot="1" x14ac:dyDescent="0.3">
      <c r="A27" s="129"/>
      <c r="B27" s="93" t="s">
        <v>196</v>
      </c>
      <c r="C27" s="91">
        <v>1</v>
      </c>
      <c r="D27" s="91">
        <v>100</v>
      </c>
      <c r="E27" s="113"/>
    </row>
    <row r="28" spans="1:5" x14ac:dyDescent="0.25">
      <c r="A28" s="127" t="s">
        <v>435</v>
      </c>
      <c r="B28" s="88" t="s">
        <v>483</v>
      </c>
      <c r="C28" s="112">
        <v>1</v>
      </c>
      <c r="D28" s="89">
        <v>61.174172050486042</v>
      </c>
      <c r="E28" s="116" t="s">
        <v>418</v>
      </c>
    </row>
    <row r="29" spans="1:5" x14ac:dyDescent="0.25">
      <c r="A29" s="130"/>
      <c r="B29" s="5" t="s">
        <v>421</v>
      </c>
      <c r="C29" s="16" t="s">
        <v>471</v>
      </c>
      <c r="D29" s="17">
        <v>38.825827949513958</v>
      </c>
      <c r="E29" s="117"/>
    </row>
    <row r="30" spans="1:5" ht="16.5" thickBot="1" x14ac:dyDescent="0.3">
      <c r="A30" s="129"/>
      <c r="B30" s="93" t="s">
        <v>196</v>
      </c>
      <c r="C30" s="91">
        <v>1</v>
      </c>
      <c r="D30" s="91">
        <v>100</v>
      </c>
      <c r="E30" s="113"/>
    </row>
    <row r="31" spans="1:5" x14ac:dyDescent="0.25">
      <c r="A31" s="127" t="s">
        <v>436</v>
      </c>
      <c r="B31" s="88" t="s">
        <v>484</v>
      </c>
      <c r="C31" s="112">
        <v>1</v>
      </c>
      <c r="D31" s="89">
        <v>100</v>
      </c>
      <c r="E31" s="116">
        <v>1</v>
      </c>
    </row>
    <row r="32" spans="1:5" ht="16.5" thickBot="1" x14ac:dyDescent="0.3">
      <c r="A32" s="129"/>
      <c r="B32" s="93" t="s">
        <v>196</v>
      </c>
      <c r="C32" s="91">
        <v>1</v>
      </c>
      <c r="D32" s="91">
        <v>100</v>
      </c>
      <c r="E32" s="113"/>
    </row>
    <row r="33" spans="1:5" x14ac:dyDescent="0.25">
      <c r="A33" s="127" t="s">
        <v>437</v>
      </c>
      <c r="B33" s="88" t="s">
        <v>122</v>
      </c>
      <c r="C33" s="112">
        <v>1</v>
      </c>
      <c r="D33" s="89">
        <v>100</v>
      </c>
      <c r="E33" s="116" t="s">
        <v>417</v>
      </c>
    </row>
    <row r="34" spans="1:5" ht="16.5" thickBot="1" x14ac:dyDescent="0.3">
      <c r="A34" s="129"/>
      <c r="B34" s="93" t="s">
        <v>196</v>
      </c>
      <c r="C34" s="91">
        <v>1</v>
      </c>
      <c r="D34" s="91">
        <v>100</v>
      </c>
      <c r="E34" s="113"/>
    </row>
    <row r="35" spans="1:5" x14ac:dyDescent="0.25">
      <c r="A35" s="127" t="s">
        <v>438</v>
      </c>
      <c r="B35" s="92" t="s">
        <v>419</v>
      </c>
      <c r="C35" s="112">
        <v>1</v>
      </c>
      <c r="D35" s="89">
        <v>100</v>
      </c>
      <c r="E35" s="116">
        <v>1</v>
      </c>
    </row>
    <row r="36" spans="1:5" ht="16.5" thickBot="1" x14ac:dyDescent="0.3">
      <c r="A36" s="128"/>
      <c r="B36" s="95" t="s">
        <v>196</v>
      </c>
      <c r="C36" s="96">
        <v>1</v>
      </c>
      <c r="D36" s="96">
        <v>100</v>
      </c>
      <c r="E36" s="117"/>
    </row>
    <row r="37" spans="1:5" x14ac:dyDescent="0.25">
      <c r="A37" s="127" t="s">
        <v>439</v>
      </c>
      <c r="B37" s="88" t="s">
        <v>485</v>
      </c>
      <c r="C37" s="112">
        <v>1</v>
      </c>
      <c r="D37" s="89">
        <v>100</v>
      </c>
      <c r="E37" s="116" t="s">
        <v>418</v>
      </c>
    </row>
    <row r="38" spans="1:5" ht="16.5" thickBot="1" x14ac:dyDescent="0.3">
      <c r="A38" s="128"/>
      <c r="B38" s="95" t="s">
        <v>196</v>
      </c>
      <c r="C38" s="96">
        <v>1</v>
      </c>
      <c r="D38" s="96">
        <v>100</v>
      </c>
      <c r="E38" s="117"/>
    </row>
    <row r="39" spans="1:5" x14ac:dyDescent="0.25">
      <c r="A39" s="127" t="s">
        <v>440</v>
      </c>
      <c r="B39" s="92" t="s">
        <v>455</v>
      </c>
      <c r="C39" s="112" t="s">
        <v>471</v>
      </c>
      <c r="D39" s="89">
        <v>59.887123234005045</v>
      </c>
      <c r="E39" s="116">
        <v>1</v>
      </c>
    </row>
    <row r="40" spans="1:5" x14ac:dyDescent="0.25">
      <c r="A40" s="130"/>
      <c r="B40" s="5" t="s">
        <v>53</v>
      </c>
      <c r="C40" s="16">
        <v>1</v>
      </c>
      <c r="D40" s="17">
        <v>40.112876765994955</v>
      </c>
      <c r="E40" s="109">
        <v>3</v>
      </c>
    </row>
    <row r="41" spans="1:5" ht="16.5" thickBot="1" x14ac:dyDescent="0.3">
      <c r="A41" s="129"/>
      <c r="B41" s="93" t="s">
        <v>196</v>
      </c>
      <c r="C41" s="91">
        <v>1</v>
      </c>
      <c r="D41" s="91">
        <v>100</v>
      </c>
      <c r="E41" s="113"/>
    </row>
    <row r="42" spans="1:5" ht="47.25" x14ac:dyDescent="0.25">
      <c r="A42" s="127" t="s">
        <v>441</v>
      </c>
      <c r="B42" s="92" t="s">
        <v>466</v>
      </c>
      <c r="C42" s="112">
        <v>1</v>
      </c>
      <c r="D42" s="89">
        <v>100</v>
      </c>
      <c r="E42" s="116">
        <v>1</v>
      </c>
    </row>
    <row r="43" spans="1:5" ht="16.5" thickBot="1" x14ac:dyDescent="0.3">
      <c r="A43" s="129"/>
      <c r="B43" s="93" t="s">
        <v>196</v>
      </c>
      <c r="C43" s="91">
        <v>1</v>
      </c>
      <c r="D43" s="91">
        <v>100</v>
      </c>
      <c r="E43" s="113"/>
    </row>
    <row r="44" spans="1:5" ht="63" x14ac:dyDescent="0.25">
      <c r="A44" s="127" t="s">
        <v>442</v>
      </c>
      <c r="B44" s="92" t="s">
        <v>467</v>
      </c>
      <c r="C44" s="112">
        <v>1</v>
      </c>
      <c r="D44" s="89">
        <v>37.378306228661508</v>
      </c>
      <c r="E44" s="116">
        <v>3</v>
      </c>
    </row>
    <row r="45" spans="1:5" x14ac:dyDescent="0.25">
      <c r="A45" s="130"/>
      <c r="B45" s="5" t="s">
        <v>53</v>
      </c>
      <c r="C45" s="16">
        <v>2</v>
      </c>
      <c r="D45" s="17">
        <v>25.543611720625165</v>
      </c>
      <c r="E45" s="109">
        <v>3</v>
      </c>
    </row>
    <row r="46" spans="1:5" x14ac:dyDescent="0.25">
      <c r="A46" s="130"/>
      <c r="B46" s="5" t="s">
        <v>140</v>
      </c>
      <c r="C46" s="16">
        <v>1</v>
      </c>
      <c r="D46" s="17">
        <v>18.893725393895703</v>
      </c>
      <c r="E46" s="109" t="s">
        <v>417</v>
      </c>
    </row>
    <row r="47" spans="1:5" x14ac:dyDescent="0.25">
      <c r="A47" s="130"/>
      <c r="B47" s="5" t="s">
        <v>142</v>
      </c>
      <c r="C47" s="16">
        <v>1</v>
      </c>
      <c r="D47" s="17">
        <v>10.352585175738085</v>
      </c>
      <c r="E47" s="109"/>
    </row>
    <row r="48" spans="1:5" x14ac:dyDescent="0.25">
      <c r="A48" s="130"/>
      <c r="B48" s="84" t="s">
        <v>469</v>
      </c>
      <c r="C48" s="16">
        <v>1</v>
      </c>
      <c r="D48" s="17">
        <v>7.8317714810795396</v>
      </c>
      <c r="E48" s="109"/>
    </row>
    <row r="49" spans="1:5" ht="16.5" thickBot="1" x14ac:dyDescent="0.3">
      <c r="A49" s="129"/>
      <c r="B49" s="93" t="s">
        <v>196</v>
      </c>
      <c r="C49" s="91">
        <v>6</v>
      </c>
      <c r="D49" s="91">
        <v>100</v>
      </c>
      <c r="E49" s="113"/>
    </row>
    <row r="50" spans="1:5" x14ac:dyDescent="0.25">
      <c r="A50" s="127" t="s">
        <v>443</v>
      </c>
      <c r="B50" s="88" t="s">
        <v>486</v>
      </c>
      <c r="C50" s="112">
        <v>1</v>
      </c>
      <c r="D50" s="89">
        <v>100</v>
      </c>
      <c r="E50" s="116">
        <v>1</v>
      </c>
    </row>
    <row r="51" spans="1:5" ht="16.5" thickBot="1" x14ac:dyDescent="0.3">
      <c r="A51" s="129"/>
      <c r="B51" s="93" t="s">
        <v>196</v>
      </c>
      <c r="C51" s="91">
        <v>1</v>
      </c>
      <c r="D51" s="91">
        <v>100</v>
      </c>
      <c r="E51" s="113"/>
    </row>
    <row r="52" spans="1:5" x14ac:dyDescent="0.25">
      <c r="A52" s="127" t="s">
        <v>444</v>
      </c>
      <c r="B52" s="92" t="s">
        <v>455</v>
      </c>
      <c r="C52" s="112" t="s">
        <v>471</v>
      </c>
      <c r="D52" s="89">
        <v>44.496333354910902</v>
      </c>
      <c r="E52" s="116">
        <v>3</v>
      </c>
    </row>
    <row r="53" spans="1:5" x14ac:dyDescent="0.25">
      <c r="A53" s="130"/>
      <c r="B53" s="5" t="s">
        <v>487</v>
      </c>
      <c r="C53" s="16">
        <v>1</v>
      </c>
      <c r="D53" s="17">
        <v>34.091938929321145</v>
      </c>
      <c r="E53" s="109">
        <v>3</v>
      </c>
    </row>
    <row r="54" spans="1:5" x14ac:dyDescent="0.25">
      <c r="A54" s="130"/>
      <c r="B54" s="5" t="s">
        <v>53</v>
      </c>
      <c r="C54" s="16">
        <v>1</v>
      </c>
      <c r="D54" s="17">
        <v>21.411727715767963</v>
      </c>
      <c r="E54" s="109">
        <v>3</v>
      </c>
    </row>
    <row r="55" spans="1:5" ht="16.5" thickBot="1" x14ac:dyDescent="0.3">
      <c r="A55" s="129"/>
      <c r="B55" s="93" t="s">
        <v>196</v>
      </c>
      <c r="C55" s="91">
        <v>2</v>
      </c>
      <c r="D55" s="91">
        <v>100.00000000000001</v>
      </c>
      <c r="E55" s="113"/>
    </row>
    <row r="56" spans="1:5" ht="47.25" x14ac:dyDescent="0.25">
      <c r="A56" s="127" t="s">
        <v>445</v>
      </c>
      <c r="B56" s="92" t="s">
        <v>457</v>
      </c>
      <c r="C56" s="112">
        <v>1</v>
      </c>
      <c r="D56" s="89">
        <v>100</v>
      </c>
      <c r="E56" s="116">
        <v>1</v>
      </c>
    </row>
    <row r="57" spans="1:5" ht="16.5" thickBot="1" x14ac:dyDescent="0.3">
      <c r="A57" s="128"/>
      <c r="B57" s="95" t="s">
        <v>196</v>
      </c>
      <c r="C57" s="96">
        <v>1</v>
      </c>
      <c r="D57" s="96">
        <v>100</v>
      </c>
      <c r="E57" s="121"/>
    </row>
    <row r="58" spans="1:5" x14ac:dyDescent="0.25">
      <c r="A58" s="127" t="s">
        <v>446</v>
      </c>
      <c r="B58" s="88" t="s">
        <v>163</v>
      </c>
      <c r="C58" s="112">
        <v>1</v>
      </c>
      <c r="D58" s="89">
        <v>100</v>
      </c>
      <c r="E58" s="116" t="s">
        <v>417</v>
      </c>
    </row>
    <row r="59" spans="1:5" ht="16.5" thickBot="1" x14ac:dyDescent="0.3">
      <c r="A59" s="129"/>
      <c r="B59" s="93" t="s">
        <v>196</v>
      </c>
      <c r="C59" s="91">
        <v>1</v>
      </c>
      <c r="D59" s="91">
        <v>100</v>
      </c>
      <c r="E59" s="113"/>
    </row>
    <row r="60" spans="1:5" ht="47.25" x14ac:dyDescent="0.25">
      <c r="A60" s="127" t="s">
        <v>447</v>
      </c>
      <c r="B60" s="92" t="s">
        <v>465</v>
      </c>
      <c r="C60" s="112" t="s">
        <v>471</v>
      </c>
      <c r="D60" s="89">
        <v>50.973609160542125</v>
      </c>
      <c r="E60" s="116">
        <v>1</v>
      </c>
    </row>
    <row r="61" spans="1:5" x14ac:dyDescent="0.25">
      <c r="A61" s="130"/>
      <c r="B61" s="5" t="s">
        <v>53</v>
      </c>
      <c r="C61" s="16">
        <v>2</v>
      </c>
      <c r="D61" s="19">
        <v>49.026390839457875</v>
      </c>
      <c r="E61" s="109">
        <v>3</v>
      </c>
    </row>
    <row r="62" spans="1:5" ht="16.5" thickBot="1" x14ac:dyDescent="0.3">
      <c r="A62" s="129"/>
      <c r="B62" s="93" t="s">
        <v>196</v>
      </c>
      <c r="C62" s="91">
        <v>2</v>
      </c>
      <c r="D62" s="91">
        <v>100</v>
      </c>
      <c r="E62" s="113"/>
    </row>
    <row r="63" spans="1:5" x14ac:dyDescent="0.25">
      <c r="A63" s="127" t="s">
        <v>448</v>
      </c>
      <c r="B63" s="92" t="s">
        <v>455</v>
      </c>
      <c r="C63" s="112" t="s">
        <v>471</v>
      </c>
      <c r="D63" s="89">
        <v>65.387460491806948</v>
      </c>
      <c r="E63" s="116">
        <v>1</v>
      </c>
    </row>
    <row r="64" spans="1:5" x14ac:dyDescent="0.25">
      <c r="A64" s="130"/>
      <c r="B64" s="5" t="s">
        <v>53</v>
      </c>
      <c r="C64" s="16">
        <v>1</v>
      </c>
      <c r="D64" s="19">
        <v>31.981882271188724</v>
      </c>
      <c r="E64" s="109">
        <v>3</v>
      </c>
    </row>
    <row r="65" spans="1:5" x14ac:dyDescent="0.25">
      <c r="A65" s="130"/>
      <c r="B65" s="5" t="s">
        <v>169</v>
      </c>
      <c r="C65" s="16">
        <v>1</v>
      </c>
      <c r="D65" s="19">
        <v>2.6306572370043262</v>
      </c>
      <c r="E65" s="109"/>
    </row>
    <row r="66" spans="1:5" ht="16.5" thickBot="1" x14ac:dyDescent="0.3">
      <c r="A66" s="129"/>
      <c r="B66" s="93" t="s">
        <v>196</v>
      </c>
      <c r="C66" s="91">
        <v>2</v>
      </c>
      <c r="D66" s="91">
        <v>100</v>
      </c>
      <c r="E66" s="113"/>
    </row>
    <row r="67" spans="1:5" ht="47.25" x14ac:dyDescent="0.25">
      <c r="A67" s="127" t="s">
        <v>449</v>
      </c>
      <c r="B67" s="92" t="s">
        <v>457</v>
      </c>
      <c r="C67" s="112">
        <v>1</v>
      </c>
      <c r="D67" s="89">
        <v>100</v>
      </c>
      <c r="E67" s="116">
        <v>1</v>
      </c>
    </row>
    <row r="68" spans="1:5" ht="16.5" thickBot="1" x14ac:dyDescent="0.3">
      <c r="A68" s="128"/>
      <c r="B68" s="95" t="s">
        <v>196</v>
      </c>
      <c r="C68" s="96">
        <v>1</v>
      </c>
      <c r="D68" s="96">
        <v>100</v>
      </c>
      <c r="E68" s="117"/>
    </row>
    <row r="69" spans="1:5" ht="31.5" x14ac:dyDescent="0.25">
      <c r="A69" s="127" t="s">
        <v>450</v>
      </c>
      <c r="B69" s="92" t="s">
        <v>458</v>
      </c>
      <c r="C69" s="112">
        <v>1</v>
      </c>
      <c r="D69" s="89">
        <v>58.674650488306689</v>
      </c>
      <c r="E69" s="116">
        <v>1</v>
      </c>
    </row>
    <row r="70" spans="1:5" ht="47.25" x14ac:dyDescent="0.25">
      <c r="A70" s="130"/>
      <c r="B70" s="84" t="s">
        <v>465</v>
      </c>
      <c r="C70" s="16" t="s">
        <v>471</v>
      </c>
      <c r="D70" s="17">
        <v>25.295369207851536</v>
      </c>
      <c r="E70" s="109">
        <v>3</v>
      </c>
    </row>
    <row r="71" spans="1:5" x14ac:dyDescent="0.25">
      <c r="A71" s="130"/>
      <c r="B71" s="5" t="s">
        <v>53</v>
      </c>
      <c r="C71" s="16">
        <v>1</v>
      </c>
      <c r="D71" s="17">
        <v>16.029980303841775</v>
      </c>
      <c r="E71" s="109">
        <v>3</v>
      </c>
    </row>
    <row r="72" spans="1:5" ht="16.5" thickBot="1" x14ac:dyDescent="0.3">
      <c r="A72" s="128"/>
      <c r="B72" s="95" t="s">
        <v>196</v>
      </c>
      <c r="C72" s="96">
        <v>2</v>
      </c>
      <c r="D72" s="96">
        <v>100</v>
      </c>
      <c r="E72" s="117"/>
    </row>
    <row r="73" spans="1:5" ht="47.25" x14ac:dyDescent="0.25">
      <c r="A73" s="127" t="s">
        <v>451</v>
      </c>
      <c r="B73" s="92" t="s">
        <v>472</v>
      </c>
      <c r="C73" s="112">
        <v>1</v>
      </c>
      <c r="D73" s="89">
        <v>100</v>
      </c>
      <c r="E73" s="116">
        <v>1</v>
      </c>
    </row>
    <row r="74" spans="1:5" ht="16.5" thickBot="1" x14ac:dyDescent="0.3">
      <c r="A74" s="129"/>
      <c r="B74" s="93" t="s">
        <v>196</v>
      </c>
      <c r="C74" s="91">
        <v>1</v>
      </c>
      <c r="D74" s="91">
        <v>100</v>
      </c>
      <c r="E74" s="113"/>
    </row>
    <row r="75" spans="1:5" x14ac:dyDescent="0.25">
      <c r="A75" s="127" t="s">
        <v>452</v>
      </c>
      <c r="B75" s="88" t="s">
        <v>185</v>
      </c>
      <c r="C75" s="112">
        <v>1</v>
      </c>
      <c r="D75" s="89">
        <v>48.689783203801014</v>
      </c>
      <c r="E75" s="116" t="s">
        <v>417</v>
      </c>
    </row>
    <row r="76" spans="1:5" ht="31.5" x14ac:dyDescent="0.25">
      <c r="A76" s="130"/>
      <c r="B76" s="5" t="s">
        <v>187</v>
      </c>
      <c r="C76" s="16">
        <v>1</v>
      </c>
      <c r="D76" s="17">
        <v>25.54073188382996</v>
      </c>
      <c r="E76" s="109"/>
    </row>
    <row r="77" spans="1:5" x14ac:dyDescent="0.25">
      <c r="A77" s="130"/>
      <c r="B77" s="5" t="s">
        <v>58</v>
      </c>
      <c r="C77" s="16">
        <v>1</v>
      </c>
      <c r="D77" s="17">
        <v>13.387558604197478</v>
      </c>
      <c r="E77" s="109"/>
    </row>
    <row r="78" spans="1:5" x14ac:dyDescent="0.25">
      <c r="A78" s="130"/>
      <c r="B78" s="5" t="s">
        <v>483</v>
      </c>
      <c r="C78" s="16">
        <v>1</v>
      </c>
      <c r="D78" s="17">
        <v>12.381926308171549</v>
      </c>
      <c r="E78" s="109"/>
    </row>
    <row r="79" spans="1:5" ht="16.5" thickBot="1" x14ac:dyDescent="0.3">
      <c r="A79" s="129"/>
      <c r="B79" s="93" t="s">
        <v>196</v>
      </c>
      <c r="C79" s="91">
        <v>4</v>
      </c>
      <c r="D79" s="91">
        <v>100</v>
      </c>
      <c r="E79" s="113"/>
    </row>
    <row r="80" spans="1:5" ht="47.25" x14ac:dyDescent="0.25">
      <c r="A80" s="127" t="s">
        <v>453</v>
      </c>
      <c r="B80" s="92" t="s">
        <v>457</v>
      </c>
      <c r="C80" s="112">
        <v>1</v>
      </c>
      <c r="D80" s="89">
        <v>100</v>
      </c>
      <c r="E80" s="116">
        <v>1</v>
      </c>
    </row>
    <row r="81" spans="1:5" ht="16.5" thickBot="1" x14ac:dyDescent="0.3">
      <c r="A81" s="128"/>
      <c r="B81" s="95" t="s">
        <v>196</v>
      </c>
      <c r="C81" s="96">
        <v>1</v>
      </c>
      <c r="D81" s="96">
        <v>100</v>
      </c>
      <c r="E81" s="122"/>
    </row>
    <row r="82" spans="1:5" ht="16.5" customHeight="1" thickBot="1" x14ac:dyDescent="0.3">
      <c r="A82" s="138" t="s">
        <v>454</v>
      </c>
      <c r="B82" s="139"/>
      <c r="C82" s="115">
        <v>49</v>
      </c>
      <c r="D82" s="140"/>
      <c r="E82" s="141"/>
    </row>
    <row r="83" spans="1:5" ht="51" customHeight="1" x14ac:dyDescent="0.25">
      <c r="A83" s="136" t="s">
        <v>420</v>
      </c>
      <c r="B83" s="137"/>
      <c r="C83" s="137"/>
      <c r="D83" s="137"/>
      <c r="E83" s="137"/>
    </row>
    <row r="84" spans="1:5" x14ac:dyDescent="0.25">
      <c r="A84" s="126" t="s">
        <v>473</v>
      </c>
      <c r="B84" s="126"/>
      <c r="C84" s="126"/>
      <c r="D84" s="126"/>
      <c r="E84" s="126"/>
    </row>
  </sheetData>
  <mergeCells count="33">
    <mergeCell ref="A83:E83"/>
    <mergeCell ref="A82:B82"/>
    <mergeCell ref="D82:E82"/>
    <mergeCell ref="A39:A41"/>
    <mergeCell ref="A42:A43"/>
    <mergeCell ref="A44:A49"/>
    <mergeCell ref="A56:A57"/>
    <mergeCell ref="A58:A59"/>
    <mergeCell ref="A52:A55"/>
    <mergeCell ref="A1:E1"/>
    <mergeCell ref="A2:E2"/>
    <mergeCell ref="A21:A23"/>
    <mergeCell ref="A4:A8"/>
    <mergeCell ref="A9:A11"/>
    <mergeCell ref="A12:A13"/>
    <mergeCell ref="A14:A16"/>
    <mergeCell ref="A17:A20"/>
    <mergeCell ref="A84:E84"/>
    <mergeCell ref="A24:A25"/>
    <mergeCell ref="A26:A27"/>
    <mergeCell ref="A80:A81"/>
    <mergeCell ref="A28:A30"/>
    <mergeCell ref="A31:A32"/>
    <mergeCell ref="A33:A34"/>
    <mergeCell ref="A35:A36"/>
    <mergeCell ref="A37:A38"/>
    <mergeCell ref="A75:A79"/>
    <mergeCell ref="A60:A62"/>
    <mergeCell ref="A63:A66"/>
    <mergeCell ref="A67:A68"/>
    <mergeCell ref="A69:A72"/>
    <mergeCell ref="A73:A74"/>
    <mergeCell ref="A50:A51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97" orientation="landscape" r:id="rId1"/>
  <rowBreaks count="2" manualBreakCount="2">
    <brk id="20" max="16383" man="1"/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view="pageBreakPreview" topLeftCell="A112" zoomScale="80" zoomScaleNormal="120" zoomScaleSheetLayoutView="80" workbookViewId="0">
      <selection sqref="A1:XFD1"/>
    </sheetView>
  </sheetViews>
  <sheetFormatPr defaultColWidth="8.7109375" defaultRowHeight="15.75" x14ac:dyDescent="0.25"/>
  <cols>
    <col min="1" max="1" width="18.140625" style="87" customWidth="1"/>
    <col min="2" max="2" width="56" style="1" customWidth="1"/>
    <col min="3" max="3" width="12" style="7" customWidth="1"/>
    <col min="4" max="4" width="10.42578125" style="1" customWidth="1"/>
    <col min="5" max="5" width="13.28515625" style="7" customWidth="1"/>
    <col min="6" max="16384" width="8.7109375" style="1"/>
  </cols>
  <sheetData>
    <row r="1" spans="1:5" x14ac:dyDescent="0.25">
      <c r="A1" s="142" t="str">
        <f>АИ80!A1:E1</f>
        <v xml:space="preserve">Информация о размерах долей хозяйствующих субъектов на рынках </v>
      </c>
      <c r="B1" s="142"/>
      <c r="C1" s="142"/>
      <c r="D1" s="142"/>
      <c r="E1" s="142"/>
    </row>
    <row r="2" spans="1:5" ht="16.5" thickBot="1" x14ac:dyDescent="0.3">
      <c r="A2" s="143" t="s">
        <v>475</v>
      </c>
      <c r="B2" s="143"/>
      <c r="C2" s="143"/>
      <c r="D2" s="143"/>
      <c r="E2" s="143"/>
    </row>
    <row r="3" spans="1:5" ht="32.25" thickBot="1" x14ac:dyDescent="0.3">
      <c r="A3" s="85" t="s">
        <v>198</v>
      </c>
      <c r="B3" s="86" t="s">
        <v>199</v>
      </c>
      <c r="C3" s="104" t="s">
        <v>411</v>
      </c>
      <c r="D3" s="86" t="s">
        <v>200</v>
      </c>
      <c r="E3" s="105" t="s">
        <v>201</v>
      </c>
    </row>
    <row r="4" spans="1:5" ht="63" x14ac:dyDescent="0.25">
      <c r="A4" s="127" t="s">
        <v>4</v>
      </c>
      <c r="B4" s="92" t="s">
        <v>467</v>
      </c>
      <c r="C4" s="112">
        <v>43</v>
      </c>
      <c r="D4" s="89">
        <v>65.767038967111688</v>
      </c>
      <c r="E4" s="116">
        <v>1</v>
      </c>
    </row>
    <row r="5" spans="1:5" x14ac:dyDescent="0.25">
      <c r="A5" s="130"/>
      <c r="B5" s="5" t="s">
        <v>53</v>
      </c>
      <c r="C5" s="16">
        <v>22</v>
      </c>
      <c r="D5" s="17">
        <v>19.32424294273364</v>
      </c>
      <c r="E5" s="109">
        <v>3</v>
      </c>
    </row>
    <row r="6" spans="1:5" x14ac:dyDescent="0.25">
      <c r="A6" s="130"/>
      <c r="B6" s="5" t="s">
        <v>56</v>
      </c>
      <c r="C6" s="16">
        <v>28</v>
      </c>
      <c r="D6" s="17">
        <v>12.547144372217979</v>
      </c>
      <c r="E6" s="109">
        <v>3</v>
      </c>
    </row>
    <row r="7" spans="1:5" x14ac:dyDescent="0.25">
      <c r="A7" s="130"/>
      <c r="B7" s="5" t="s">
        <v>481</v>
      </c>
      <c r="C7" s="16">
        <v>4</v>
      </c>
      <c r="D7" s="17">
        <v>1.4528364017946733</v>
      </c>
      <c r="E7" s="109"/>
    </row>
    <row r="8" spans="1:5" ht="47.25" x14ac:dyDescent="0.25">
      <c r="A8" s="130"/>
      <c r="B8" s="84" t="s">
        <v>470</v>
      </c>
      <c r="C8" s="16">
        <v>2</v>
      </c>
      <c r="D8" s="17">
        <v>0.34434080183699634</v>
      </c>
      <c r="E8" s="109"/>
    </row>
    <row r="9" spans="1:5" x14ac:dyDescent="0.25">
      <c r="A9" s="130"/>
      <c r="B9" s="5" t="s">
        <v>58</v>
      </c>
      <c r="C9" s="16">
        <v>1</v>
      </c>
      <c r="D9" s="17">
        <v>0.26785493664086985</v>
      </c>
      <c r="E9" s="109"/>
    </row>
    <row r="10" spans="1:5" x14ac:dyDescent="0.25">
      <c r="A10" s="130"/>
      <c r="B10" s="5" t="s">
        <v>62</v>
      </c>
      <c r="C10" s="16">
        <v>1</v>
      </c>
      <c r="D10" s="17">
        <v>0.21569389539830378</v>
      </c>
      <c r="E10" s="109"/>
    </row>
    <row r="11" spans="1:5" x14ac:dyDescent="0.25">
      <c r="A11" s="130"/>
      <c r="B11" s="5" t="s">
        <v>64</v>
      </c>
      <c r="C11" s="16">
        <v>1</v>
      </c>
      <c r="D11" s="17">
        <v>6.2580229438586557E-2</v>
      </c>
      <c r="E11" s="109"/>
    </row>
    <row r="12" spans="1:5" x14ac:dyDescent="0.25">
      <c r="A12" s="130"/>
      <c r="B12" s="5" t="s">
        <v>72</v>
      </c>
      <c r="C12" s="16">
        <v>1</v>
      </c>
      <c r="D12" s="17">
        <v>1.8267452827263053E-2</v>
      </c>
      <c r="E12" s="109"/>
    </row>
    <row r="13" spans="1:5" ht="16.5" thickBot="1" x14ac:dyDescent="0.3">
      <c r="A13" s="129"/>
      <c r="B13" s="93" t="s">
        <v>196</v>
      </c>
      <c r="C13" s="91">
        <v>103</v>
      </c>
      <c r="D13" s="91">
        <v>99.999999999999986</v>
      </c>
      <c r="E13" s="113"/>
    </row>
    <row r="14" spans="1:5" ht="47.25" x14ac:dyDescent="0.25">
      <c r="A14" s="148" t="s">
        <v>459</v>
      </c>
      <c r="B14" s="92" t="s">
        <v>457</v>
      </c>
      <c r="C14" s="112">
        <v>1</v>
      </c>
      <c r="D14" s="89">
        <v>97.059334210058353</v>
      </c>
      <c r="E14" s="116">
        <v>1</v>
      </c>
    </row>
    <row r="15" spans="1:5" x14ac:dyDescent="0.25">
      <c r="A15" s="149"/>
      <c r="B15" s="5" t="s">
        <v>488</v>
      </c>
      <c r="C15" s="16">
        <v>1</v>
      </c>
      <c r="D15" s="17">
        <v>2.9406657899416526</v>
      </c>
      <c r="E15" s="109"/>
    </row>
    <row r="16" spans="1:5" ht="16.5" thickBot="1" x14ac:dyDescent="0.3">
      <c r="A16" s="150"/>
      <c r="B16" s="93" t="s">
        <v>196</v>
      </c>
      <c r="C16" s="91">
        <v>2</v>
      </c>
      <c r="D16" s="91">
        <v>100</v>
      </c>
      <c r="E16" s="113"/>
    </row>
    <row r="17" spans="1:5" ht="47.25" x14ac:dyDescent="0.25">
      <c r="A17" s="148" t="s">
        <v>460</v>
      </c>
      <c r="B17" s="92" t="s">
        <v>457</v>
      </c>
      <c r="C17" s="112">
        <v>1</v>
      </c>
      <c r="D17" s="89">
        <v>100</v>
      </c>
      <c r="E17" s="116">
        <v>1</v>
      </c>
    </row>
    <row r="18" spans="1:5" ht="16.5" thickBot="1" x14ac:dyDescent="0.3">
      <c r="A18" s="150"/>
      <c r="B18" s="93" t="s">
        <v>196</v>
      </c>
      <c r="C18" s="91">
        <v>1</v>
      </c>
      <c r="D18" s="91">
        <v>100</v>
      </c>
      <c r="E18" s="113"/>
    </row>
    <row r="19" spans="1:5" ht="47.25" x14ac:dyDescent="0.25">
      <c r="A19" s="148" t="s">
        <v>428</v>
      </c>
      <c r="B19" s="92" t="s">
        <v>465</v>
      </c>
      <c r="C19" s="112" t="s">
        <v>471</v>
      </c>
      <c r="D19" s="89">
        <v>71.50880986773052</v>
      </c>
      <c r="E19" s="116">
        <v>1</v>
      </c>
    </row>
    <row r="20" spans="1:5" x14ac:dyDescent="0.25">
      <c r="A20" s="149"/>
      <c r="B20" s="5" t="s">
        <v>53</v>
      </c>
      <c r="C20" s="16">
        <v>1</v>
      </c>
      <c r="D20" s="17">
        <v>28.491190132269477</v>
      </c>
      <c r="E20" s="109">
        <v>3</v>
      </c>
    </row>
    <row r="21" spans="1:5" ht="16.5" thickBot="1" x14ac:dyDescent="0.3">
      <c r="A21" s="150"/>
      <c r="B21" s="93" t="s">
        <v>196</v>
      </c>
      <c r="C21" s="91">
        <v>1</v>
      </c>
      <c r="D21" s="91">
        <v>100</v>
      </c>
      <c r="E21" s="113"/>
    </row>
    <row r="22" spans="1:5" ht="47.25" x14ac:dyDescent="0.25">
      <c r="A22" s="148" t="s">
        <v>429</v>
      </c>
      <c r="B22" s="92" t="s">
        <v>457</v>
      </c>
      <c r="C22" s="112">
        <v>2</v>
      </c>
      <c r="D22" s="89">
        <v>100</v>
      </c>
      <c r="E22" s="116">
        <v>1</v>
      </c>
    </row>
    <row r="23" spans="1:5" ht="16.5" thickBot="1" x14ac:dyDescent="0.3">
      <c r="A23" s="149"/>
      <c r="B23" s="95" t="s">
        <v>196</v>
      </c>
      <c r="C23" s="96">
        <v>2</v>
      </c>
      <c r="D23" s="96">
        <v>100</v>
      </c>
      <c r="E23" s="117"/>
    </row>
    <row r="24" spans="1:5" ht="47.25" x14ac:dyDescent="0.25">
      <c r="A24" s="148" t="s">
        <v>461</v>
      </c>
      <c r="B24" s="92" t="s">
        <v>457</v>
      </c>
      <c r="C24" s="112">
        <v>1</v>
      </c>
      <c r="D24" s="89">
        <v>100</v>
      </c>
      <c r="E24" s="116">
        <v>1</v>
      </c>
    </row>
    <row r="25" spans="1:5" ht="16.5" thickBot="1" x14ac:dyDescent="0.3">
      <c r="A25" s="150"/>
      <c r="B25" s="93" t="s">
        <v>196</v>
      </c>
      <c r="C25" s="91">
        <v>1</v>
      </c>
      <c r="D25" s="91">
        <v>100</v>
      </c>
      <c r="E25" s="113"/>
    </row>
    <row r="26" spans="1:5" ht="47.25" x14ac:dyDescent="0.25">
      <c r="A26" s="148" t="s">
        <v>430</v>
      </c>
      <c r="B26" s="92" t="s">
        <v>457</v>
      </c>
      <c r="C26" s="112">
        <v>2</v>
      </c>
      <c r="D26" s="89">
        <v>91.446539355152296</v>
      </c>
      <c r="E26" s="116">
        <v>1</v>
      </c>
    </row>
    <row r="27" spans="1:5" x14ac:dyDescent="0.25">
      <c r="A27" s="149"/>
      <c r="B27" s="5" t="s">
        <v>480</v>
      </c>
      <c r="C27" s="16">
        <v>3</v>
      </c>
      <c r="D27" s="17">
        <v>5.1534362447806883</v>
      </c>
      <c r="E27" s="109"/>
    </row>
    <row r="28" spans="1:5" x14ac:dyDescent="0.25">
      <c r="A28" s="149"/>
      <c r="B28" s="5" t="s">
        <v>82</v>
      </c>
      <c r="C28" s="16">
        <v>1</v>
      </c>
      <c r="D28" s="17">
        <v>3.3840639144566969</v>
      </c>
      <c r="E28" s="109"/>
    </row>
    <row r="29" spans="1:5" x14ac:dyDescent="0.25">
      <c r="A29" s="149"/>
      <c r="B29" s="5" t="s">
        <v>489</v>
      </c>
      <c r="C29" s="16">
        <v>1</v>
      </c>
      <c r="D29" s="17">
        <v>1.596048561032995E-2</v>
      </c>
      <c r="E29" s="109"/>
    </row>
    <row r="30" spans="1:5" ht="16.5" thickBot="1" x14ac:dyDescent="0.3">
      <c r="A30" s="150"/>
      <c r="B30" s="93" t="s">
        <v>196</v>
      </c>
      <c r="C30" s="91">
        <v>7</v>
      </c>
      <c r="D30" s="91">
        <v>100.00000000000003</v>
      </c>
      <c r="E30" s="113"/>
    </row>
    <row r="31" spans="1:5" ht="63" x14ac:dyDescent="0.25">
      <c r="A31" s="148" t="s">
        <v>431</v>
      </c>
      <c r="B31" s="92" t="s">
        <v>467</v>
      </c>
      <c r="C31" s="112">
        <v>4</v>
      </c>
      <c r="D31" s="89">
        <v>70.582707670226554</v>
      </c>
      <c r="E31" s="116">
        <v>1</v>
      </c>
    </row>
    <row r="32" spans="1:5" x14ac:dyDescent="0.25">
      <c r="A32" s="149"/>
      <c r="B32" s="5" t="s">
        <v>56</v>
      </c>
      <c r="C32" s="16">
        <v>1</v>
      </c>
      <c r="D32" s="17">
        <v>14.995160355038117</v>
      </c>
      <c r="E32" s="109">
        <v>3</v>
      </c>
    </row>
    <row r="33" spans="1:5" x14ac:dyDescent="0.25">
      <c r="A33" s="149"/>
      <c r="B33" s="5" t="s">
        <v>481</v>
      </c>
      <c r="C33" s="16">
        <v>1</v>
      </c>
      <c r="D33" s="17">
        <v>7.6338841624871261</v>
      </c>
      <c r="E33" s="109"/>
    </row>
    <row r="34" spans="1:5" x14ac:dyDescent="0.25">
      <c r="A34" s="149"/>
      <c r="B34" s="5" t="s">
        <v>88</v>
      </c>
      <c r="C34" s="16">
        <v>1</v>
      </c>
      <c r="D34" s="17">
        <v>4.6047509815448739</v>
      </c>
      <c r="E34" s="109"/>
    </row>
    <row r="35" spans="1:5" x14ac:dyDescent="0.25">
      <c r="A35" s="149"/>
      <c r="B35" s="5" t="s">
        <v>53</v>
      </c>
      <c r="C35" s="16">
        <v>3</v>
      </c>
      <c r="D35" s="17">
        <v>2.0398292568451843</v>
      </c>
      <c r="E35" s="109"/>
    </row>
    <row r="36" spans="1:5" x14ac:dyDescent="0.25">
      <c r="A36" s="149"/>
      <c r="B36" s="5" t="s">
        <v>483</v>
      </c>
      <c r="C36" s="16">
        <v>1</v>
      </c>
      <c r="D36" s="17">
        <v>0.14366757385814816</v>
      </c>
      <c r="E36" s="109"/>
    </row>
    <row r="37" spans="1:5" ht="16.5" thickBot="1" x14ac:dyDescent="0.3">
      <c r="A37" s="150"/>
      <c r="B37" s="93" t="s">
        <v>196</v>
      </c>
      <c r="C37" s="91">
        <v>11</v>
      </c>
      <c r="D37" s="91">
        <v>100</v>
      </c>
      <c r="E37" s="113"/>
    </row>
    <row r="38" spans="1:5" ht="47.25" x14ac:dyDescent="0.25">
      <c r="A38" s="148" t="s">
        <v>432</v>
      </c>
      <c r="B38" s="92" t="s">
        <v>465</v>
      </c>
      <c r="C38" s="112" t="s">
        <v>471</v>
      </c>
      <c r="D38" s="89">
        <v>74.062730093135968</v>
      </c>
      <c r="E38" s="116">
        <v>1</v>
      </c>
    </row>
    <row r="39" spans="1:5" x14ac:dyDescent="0.25">
      <c r="A39" s="149"/>
      <c r="B39" s="5" t="s">
        <v>53</v>
      </c>
      <c r="C39" s="16">
        <v>1</v>
      </c>
      <c r="D39" s="17">
        <v>25.937269906864024</v>
      </c>
      <c r="E39" s="109">
        <v>3</v>
      </c>
    </row>
    <row r="40" spans="1:5" ht="16.5" thickBot="1" x14ac:dyDescent="0.3">
      <c r="A40" s="150"/>
      <c r="B40" s="93" t="s">
        <v>196</v>
      </c>
      <c r="C40" s="91">
        <v>1</v>
      </c>
      <c r="D40" s="91">
        <v>100</v>
      </c>
      <c r="E40" s="113"/>
    </row>
    <row r="41" spans="1:5" ht="47.25" x14ac:dyDescent="0.25">
      <c r="A41" s="148" t="s">
        <v>433</v>
      </c>
      <c r="B41" s="92" t="s">
        <v>457</v>
      </c>
      <c r="C41" s="112">
        <v>2</v>
      </c>
      <c r="D41" s="89">
        <v>96.203201644297692</v>
      </c>
      <c r="E41" s="116">
        <v>1</v>
      </c>
    </row>
    <row r="42" spans="1:5" x14ac:dyDescent="0.25">
      <c r="A42" s="149"/>
      <c r="B42" s="5" t="s">
        <v>482</v>
      </c>
      <c r="C42" s="16">
        <v>1</v>
      </c>
      <c r="D42" s="17">
        <v>3.7967983557023022</v>
      </c>
      <c r="E42" s="109"/>
    </row>
    <row r="43" spans="1:5" ht="16.5" thickBot="1" x14ac:dyDescent="0.3">
      <c r="A43" s="150"/>
      <c r="B43" s="93" t="s">
        <v>196</v>
      </c>
      <c r="C43" s="91">
        <v>3</v>
      </c>
      <c r="D43" s="91">
        <v>100</v>
      </c>
      <c r="E43" s="113"/>
    </row>
    <row r="44" spans="1:5" ht="63" x14ac:dyDescent="0.25">
      <c r="A44" s="148" t="s">
        <v>434</v>
      </c>
      <c r="B44" s="92" t="s">
        <v>467</v>
      </c>
      <c r="C44" s="112">
        <v>2</v>
      </c>
      <c r="D44" s="89">
        <v>75.708069403356788</v>
      </c>
      <c r="E44" s="116">
        <v>1</v>
      </c>
    </row>
    <row r="45" spans="1:5" x14ac:dyDescent="0.25">
      <c r="A45" s="149"/>
      <c r="B45" s="84" t="s">
        <v>100</v>
      </c>
      <c r="C45" s="16">
        <v>1</v>
      </c>
      <c r="D45" s="17">
        <v>21.140707534903967</v>
      </c>
      <c r="E45" s="109">
        <v>3</v>
      </c>
    </row>
    <row r="46" spans="1:5" x14ac:dyDescent="0.25">
      <c r="A46" s="149"/>
      <c r="B46" s="5" t="s">
        <v>53</v>
      </c>
      <c r="C46" s="16">
        <v>1</v>
      </c>
      <c r="D46" s="17">
        <v>3.1512230617392536</v>
      </c>
      <c r="E46" s="109"/>
    </row>
    <row r="47" spans="1:5" ht="16.5" thickBot="1" x14ac:dyDescent="0.3">
      <c r="A47" s="149"/>
      <c r="B47" s="95" t="s">
        <v>196</v>
      </c>
      <c r="C47" s="96">
        <v>4</v>
      </c>
      <c r="D47" s="96">
        <v>100.00000000000001</v>
      </c>
      <c r="E47" s="117"/>
    </row>
    <row r="48" spans="1:5" ht="63" x14ac:dyDescent="0.25">
      <c r="A48" s="148" t="s">
        <v>435</v>
      </c>
      <c r="B48" s="92" t="s">
        <v>467</v>
      </c>
      <c r="C48" s="112">
        <v>2</v>
      </c>
      <c r="D48" s="89">
        <v>86.394973701390384</v>
      </c>
      <c r="E48" s="116">
        <v>1</v>
      </c>
    </row>
    <row r="49" spans="1:5" x14ac:dyDescent="0.25">
      <c r="A49" s="149"/>
      <c r="B49" s="5" t="s">
        <v>483</v>
      </c>
      <c r="C49" s="16">
        <v>1</v>
      </c>
      <c r="D49" s="17">
        <v>7.4131265494001566</v>
      </c>
      <c r="E49" s="109"/>
    </row>
    <row r="50" spans="1:5" x14ac:dyDescent="0.25">
      <c r="A50" s="149"/>
      <c r="B50" s="5" t="s">
        <v>53</v>
      </c>
      <c r="C50" s="16">
        <v>1</v>
      </c>
      <c r="D50" s="17">
        <v>3.447323642000224</v>
      </c>
      <c r="E50" s="109"/>
    </row>
    <row r="51" spans="1:5" x14ac:dyDescent="0.25">
      <c r="A51" s="149"/>
      <c r="B51" s="5" t="s">
        <v>421</v>
      </c>
      <c r="C51" s="16" t="s">
        <v>471</v>
      </c>
      <c r="D51" s="17">
        <v>2.6286341897800809</v>
      </c>
      <c r="E51" s="109"/>
    </row>
    <row r="52" spans="1:5" x14ac:dyDescent="0.25">
      <c r="A52" s="149"/>
      <c r="B52" s="5" t="s">
        <v>487</v>
      </c>
      <c r="C52" s="16" t="s">
        <v>471</v>
      </c>
      <c r="D52" s="17">
        <v>0.11134753854347124</v>
      </c>
      <c r="E52" s="109"/>
    </row>
    <row r="53" spans="1:5" x14ac:dyDescent="0.25">
      <c r="A53" s="149"/>
      <c r="B53" s="5" t="s">
        <v>110</v>
      </c>
      <c r="C53" s="16" t="s">
        <v>471</v>
      </c>
      <c r="D53" s="17">
        <v>4.5943788856779013E-3</v>
      </c>
      <c r="E53" s="109"/>
    </row>
    <row r="54" spans="1:5" ht="16.5" thickBot="1" x14ac:dyDescent="0.3">
      <c r="A54" s="150"/>
      <c r="B54" s="93" t="s">
        <v>196</v>
      </c>
      <c r="C54" s="91">
        <v>4</v>
      </c>
      <c r="D54" s="91">
        <v>100.00000000000001</v>
      </c>
      <c r="E54" s="113"/>
    </row>
    <row r="55" spans="1:5" ht="47.25" x14ac:dyDescent="0.25">
      <c r="A55" s="148" t="s">
        <v>436</v>
      </c>
      <c r="B55" s="92" t="s">
        <v>457</v>
      </c>
      <c r="C55" s="112">
        <v>1</v>
      </c>
      <c r="D55" s="89">
        <v>95.685307590158303</v>
      </c>
      <c r="E55" s="116">
        <v>1</v>
      </c>
    </row>
    <row r="56" spans="1:5" x14ac:dyDescent="0.25">
      <c r="A56" s="149"/>
      <c r="B56" s="5" t="s">
        <v>490</v>
      </c>
      <c r="C56" s="16">
        <v>1</v>
      </c>
      <c r="D56" s="17">
        <v>4.3146924098416921</v>
      </c>
      <c r="E56" s="109"/>
    </row>
    <row r="57" spans="1:5" ht="16.5" thickBot="1" x14ac:dyDescent="0.3">
      <c r="A57" s="149"/>
      <c r="B57" s="95" t="s">
        <v>196</v>
      </c>
      <c r="C57" s="96">
        <v>2</v>
      </c>
      <c r="D57" s="96">
        <v>100</v>
      </c>
      <c r="E57" s="117"/>
    </row>
    <row r="58" spans="1:5" ht="47.25" x14ac:dyDescent="0.25">
      <c r="A58" s="148" t="s">
        <v>462</v>
      </c>
      <c r="B58" s="92" t="s">
        <v>457</v>
      </c>
      <c r="C58" s="112">
        <v>1</v>
      </c>
      <c r="D58" s="89">
        <v>97.801651867750323</v>
      </c>
      <c r="E58" s="116">
        <v>1</v>
      </c>
    </row>
    <row r="59" spans="1:5" x14ac:dyDescent="0.25">
      <c r="A59" s="149"/>
      <c r="B59" s="5" t="s">
        <v>483</v>
      </c>
      <c r="C59" s="16">
        <v>1</v>
      </c>
      <c r="D59" s="17">
        <v>2.1983481322496772</v>
      </c>
      <c r="E59" s="109"/>
    </row>
    <row r="60" spans="1:5" ht="16.5" thickBot="1" x14ac:dyDescent="0.3">
      <c r="A60" s="150"/>
      <c r="B60" s="93" t="s">
        <v>196</v>
      </c>
      <c r="C60" s="91">
        <v>2</v>
      </c>
      <c r="D60" s="91">
        <v>100</v>
      </c>
      <c r="E60" s="113"/>
    </row>
    <row r="61" spans="1:5" ht="47.25" x14ac:dyDescent="0.25">
      <c r="A61" s="148" t="s">
        <v>437</v>
      </c>
      <c r="B61" s="92" t="s">
        <v>457</v>
      </c>
      <c r="C61" s="112">
        <v>1</v>
      </c>
      <c r="D61" s="89">
        <v>94.92291475189657</v>
      </c>
      <c r="E61" s="116">
        <v>1</v>
      </c>
    </row>
    <row r="62" spans="1:5" x14ac:dyDescent="0.25">
      <c r="A62" s="149"/>
      <c r="B62" s="5" t="s">
        <v>122</v>
      </c>
      <c r="C62" s="16">
        <v>1</v>
      </c>
      <c r="D62" s="17">
        <v>5.0770852481034341</v>
      </c>
      <c r="E62" s="109"/>
    </row>
    <row r="63" spans="1:5" ht="16.5" thickBot="1" x14ac:dyDescent="0.3">
      <c r="A63" s="150"/>
      <c r="B63" s="93" t="s">
        <v>196</v>
      </c>
      <c r="C63" s="91">
        <v>2</v>
      </c>
      <c r="D63" s="91">
        <v>100</v>
      </c>
      <c r="E63" s="113"/>
    </row>
    <row r="64" spans="1:5" ht="47.25" x14ac:dyDescent="0.25">
      <c r="A64" s="148" t="s">
        <v>438</v>
      </c>
      <c r="B64" s="92" t="s">
        <v>457</v>
      </c>
      <c r="C64" s="112">
        <v>1</v>
      </c>
      <c r="D64" s="89">
        <v>68.899817668754025</v>
      </c>
      <c r="E64" s="116">
        <v>1</v>
      </c>
    </row>
    <row r="65" spans="1:5" x14ac:dyDescent="0.25">
      <c r="A65" s="149"/>
      <c r="B65" s="84" t="s">
        <v>419</v>
      </c>
      <c r="C65" s="16">
        <v>1</v>
      </c>
      <c r="D65" s="17">
        <v>31.100182331245975</v>
      </c>
      <c r="E65" s="109">
        <v>3</v>
      </c>
    </row>
    <row r="66" spans="1:5" ht="16.5" thickBot="1" x14ac:dyDescent="0.3">
      <c r="A66" s="149"/>
      <c r="B66" s="95" t="s">
        <v>196</v>
      </c>
      <c r="C66" s="96">
        <v>2</v>
      </c>
      <c r="D66" s="96">
        <v>100</v>
      </c>
      <c r="E66" s="117"/>
    </row>
    <row r="67" spans="1:5" ht="47.25" x14ac:dyDescent="0.25">
      <c r="A67" s="148" t="s">
        <v>439</v>
      </c>
      <c r="B67" s="92" t="s">
        <v>457</v>
      </c>
      <c r="C67" s="112">
        <v>1</v>
      </c>
      <c r="D67" s="89">
        <v>92.302883344723668</v>
      </c>
      <c r="E67" s="116">
        <v>1</v>
      </c>
    </row>
    <row r="68" spans="1:5" x14ac:dyDescent="0.25">
      <c r="A68" s="149"/>
      <c r="B68" s="5" t="s">
        <v>485</v>
      </c>
      <c r="C68" s="16">
        <v>1</v>
      </c>
      <c r="D68" s="17">
        <v>7.6971166552763313</v>
      </c>
      <c r="E68" s="109"/>
    </row>
    <row r="69" spans="1:5" ht="16.5" thickBot="1" x14ac:dyDescent="0.3">
      <c r="A69" s="150"/>
      <c r="B69" s="93" t="s">
        <v>196</v>
      </c>
      <c r="C69" s="91">
        <v>2</v>
      </c>
      <c r="D69" s="91">
        <v>100</v>
      </c>
      <c r="E69" s="113"/>
    </row>
    <row r="70" spans="1:5" ht="47.25" x14ac:dyDescent="0.25">
      <c r="A70" s="148" t="s">
        <v>463</v>
      </c>
      <c r="B70" s="92" t="s">
        <v>457</v>
      </c>
      <c r="C70" s="112">
        <v>1</v>
      </c>
      <c r="D70" s="89">
        <v>100</v>
      </c>
      <c r="E70" s="116">
        <v>1</v>
      </c>
    </row>
    <row r="71" spans="1:5" ht="16.5" thickBot="1" x14ac:dyDescent="0.3">
      <c r="A71" s="150"/>
      <c r="B71" s="93" t="s">
        <v>196</v>
      </c>
      <c r="C71" s="91">
        <v>1</v>
      </c>
      <c r="D71" s="91">
        <v>100</v>
      </c>
      <c r="E71" s="113"/>
    </row>
    <row r="72" spans="1:5" ht="63" x14ac:dyDescent="0.25">
      <c r="A72" s="148" t="s">
        <v>440</v>
      </c>
      <c r="B72" s="92" t="s">
        <v>467</v>
      </c>
      <c r="C72" s="112">
        <v>1</v>
      </c>
      <c r="D72" s="89">
        <v>90.79601854951953</v>
      </c>
      <c r="E72" s="116">
        <v>1</v>
      </c>
    </row>
    <row r="73" spans="1:5" x14ac:dyDescent="0.25">
      <c r="A73" s="149"/>
      <c r="B73" s="5" t="s">
        <v>53</v>
      </c>
      <c r="C73" s="16">
        <v>1</v>
      </c>
      <c r="D73" s="17">
        <v>9.2039814504804678</v>
      </c>
      <c r="E73" s="109">
        <v>3</v>
      </c>
    </row>
    <row r="74" spans="1:5" ht="16.5" thickBot="1" x14ac:dyDescent="0.3">
      <c r="A74" s="149"/>
      <c r="B74" s="95" t="s">
        <v>196</v>
      </c>
      <c r="C74" s="96">
        <v>2</v>
      </c>
      <c r="D74" s="96">
        <v>100</v>
      </c>
      <c r="E74" s="117"/>
    </row>
    <row r="75" spans="1:5" ht="63" x14ac:dyDescent="0.25">
      <c r="A75" s="148" t="s">
        <v>441</v>
      </c>
      <c r="B75" s="92" t="s">
        <v>467</v>
      </c>
      <c r="C75" s="112">
        <v>1</v>
      </c>
      <c r="D75" s="89">
        <v>88.0026377522736</v>
      </c>
      <c r="E75" s="116"/>
    </row>
    <row r="76" spans="1:5" x14ac:dyDescent="0.25">
      <c r="A76" s="149"/>
      <c r="B76" s="5" t="s">
        <v>53</v>
      </c>
      <c r="C76" s="16">
        <v>1</v>
      </c>
      <c r="D76" s="17">
        <v>11.997362247726391</v>
      </c>
      <c r="E76" s="109"/>
    </row>
    <row r="77" spans="1:5" ht="16.5" thickBot="1" x14ac:dyDescent="0.3">
      <c r="A77" s="150"/>
      <c r="B77" s="93" t="s">
        <v>196</v>
      </c>
      <c r="C77" s="91">
        <v>2</v>
      </c>
      <c r="D77" s="91">
        <v>99.999999999999986</v>
      </c>
      <c r="E77" s="113"/>
    </row>
    <row r="78" spans="1:5" ht="63" x14ac:dyDescent="0.25">
      <c r="A78" s="148" t="s">
        <v>442</v>
      </c>
      <c r="B78" s="92" t="s">
        <v>467</v>
      </c>
      <c r="C78" s="112">
        <v>3</v>
      </c>
      <c r="D78" s="89">
        <v>77.181113762434748</v>
      </c>
      <c r="E78" s="116">
        <v>1</v>
      </c>
    </row>
    <row r="79" spans="1:5" x14ac:dyDescent="0.25">
      <c r="A79" s="149"/>
      <c r="B79" s="5" t="s">
        <v>53</v>
      </c>
      <c r="C79" s="16">
        <v>3</v>
      </c>
      <c r="D79" s="17">
        <v>12.523484423480955</v>
      </c>
      <c r="E79" s="109">
        <v>3</v>
      </c>
    </row>
    <row r="80" spans="1:5" x14ac:dyDescent="0.25">
      <c r="A80" s="149"/>
      <c r="B80" s="5" t="s">
        <v>142</v>
      </c>
      <c r="C80" s="16">
        <v>1</v>
      </c>
      <c r="D80" s="17">
        <v>4.2870164772424921</v>
      </c>
      <c r="E80" s="109"/>
    </row>
    <row r="81" spans="1:5" x14ac:dyDescent="0.25">
      <c r="A81" s="149"/>
      <c r="B81" s="84" t="s">
        <v>469</v>
      </c>
      <c r="C81" s="16">
        <v>1</v>
      </c>
      <c r="D81" s="17">
        <v>2.9780574360891423</v>
      </c>
      <c r="E81" s="109"/>
    </row>
    <row r="82" spans="1:5" x14ac:dyDescent="0.25">
      <c r="A82" s="149"/>
      <c r="B82" s="5" t="s">
        <v>140</v>
      </c>
      <c r="C82" s="16">
        <v>1</v>
      </c>
      <c r="D82" s="17">
        <v>1.936442892068418</v>
      </c>
      <c r="E82" s="109"/>
    </row>
    <row r="83" spans="1:5" x14ac:dyDescent="0.25">
      <c r="A83" s="149"/>
      <c r="B83" s="5" t="s">
        <v>148</v>
      </c>
      <c r="C83" s="16">
        <v>1</v>
      </c>
      <c r="D83" s="17">
        <v>1.0938850086842395</v>
      </c>
      <c r="E83" s="109"/>
    </row>
    <row r="84" spans="1:5" ht="16.5" thickBot="1" x14ac:dyDescent="0.3">
      <c r="A84" s="149"/>
      <c r="B84" s="95" t="s">
        <v>196</v>
      </c>
      <c r="C84" s="96">
        <v>10</v>
      </c>
      <c r="D84" s="96">
        <v>99.999999999999986</v>
      </c>
      <c r="E84" s="117"/>
    </row>
    <row r="85" spans="1:5" ht="47.25" x14ac:dyDescent="0.25">
      <c r="A85" s="148" t="s">
        <v>443</v>
      </c>
      <c r="B85" s="92" t="s">
        <v>457</v>
      </c>
      <c r="C85" s="112">
        <v>1</v>
      </c>
      <c r="D85" s="89">
        <v>92.948873074274388</v>
      </c>
      <c r="E85" s="116">
        <v>1</v>
      </c>
    </row>
    <row r="86" spans="1:5" x14ac:dyDescent="0.25">
      <c r="A86" s="149"/>
      <c r="B86" s="5" t="s">
        <v>486</v>
      </c>
      <c r="C86" s="16">
        <v>1</v>
      </c>
      <c r="D86" s="17">
        <v>6.0275951209836993</v>
      </c>
      <c r="E86" s="109"/>
    </row>
    <row r="87" spans="1:5" x14ac:dyDescent="0.25">
      <c r="A87" s="149"/>
      <c r="B87" s="5" t="s">
        <v>488</v>
      </c>
      <c r="C87" s="16">
        <v>1</v>
      </c>
      <c r="D87" s="17">
        <v>1.0235318047419169</v>
      </c>
      <c r="E87" s="109"/>
    </row>
    <row r="88" spans="1:5" ht="16.5" thickBot="1" x14ac:dyDescent="0.3">
      <c r="A88" s="150"/>
      <c r="B88" s="93" t="s">
        <v>196</v>
      </c>
      <c r="C88" s="91">
        <v>3</v>
      </c>
      <c r="D88" s="91">
        <v>100.00000000000001</v>
      </c>
      <c r="E88" s="113"/>
    </row>
    <row r="89" spans="1:5" ht="63" x14ac:dyDescent="0.25">
      <c r="A89" s="148" t="s">
        <v>444</v>
      </c>
      <c r="B89" s="92" t="s">
        <v>467</v>
      </c>
      <c r="C89" s="112">
        <v>1</v>
      </c>
      <c r="D89" s="89">
        <v>83.020017787721187</v>
      </c>
      <c r="E89" s="116">
        <v>1</v>
      </c>
    </row>
    <row r="90" spans="1:5" x14ac:dyDescent="0.25">
      <c r="A90" s="149"/>
      <c r="B90" s="5" t="s">
        <v>487</v>
      </c>
      <c r="C90" s="16">
        <v>1</v>
      </c>
      <c r="D90" s="17">
        <v>8.8316275764890015</v>
      </c>
      <c r="E90" s="109"/>
    </row>
    <row r="91" spans="1:5" x14ac:dyDescent="0.25">
      <c r="A91" s="149"/>
      <c r="B91" s="5" t="s">
        <v>53</v>
      </c>
      <c r="C91" s="16">
        <v>1</v>
      </c>
      <c r="D91" s="17">
        <v>8.1483546357898078</v>
      </c>
      <c r="E91" s="109"/>
    </row>
    <row r="92" spans="1:5" ht="16.5" thickBot="1" x14ac:dyDescent="0.3">
      <c r="A92" s="150"/>
      <c r="B92" s="93" t="s">
        <v>196</v>
      </c>
      <c r="C92" s="91">
        <v>3</v>
      </c>
      <c r="D92" s="91">
        <v>100</v>
      </c>
      <c r="E92" s="113"/>
    </row>
    <row r="93" spans="1:5" ht="47.25" x14ac:dyDescent="0.25">
      <c r="A93" s="148" t="s">
        <v>464</v>
      </c>
      <c r="B93" s="92" t="s">
        <v>457</v>
      </c>
      <c r="C93" s="112">
        <v>1</v>
      </c>
      <c r="D93" s="89">
        <v>100</v>
      </c>
      <c r="E93" s="116">
        <v>1</v>
      </c>
    </row>
    <row r="94" spans="1:5" ht="16.5" thickBot="1" x14ac:dyDescent="0.3">
      <c r="A94" s="149"/>
      <c r="B94" s="95" t="s">
        <v>196</v>
      </c>
      <c r="C94" s="96">
        <v>1</v>
      </c>
      <c r="D94" s="96">
        <v>100</v>
      </c>
      <c r="E94" s="117"/>
    </row>
    <row r="95" spans="1:5" ht="47.25" x14ac:dyDescent="0.25">
      <c r="A95" s="148" t="s">
        <v>445</v>
      </c>
      <c r="B95" s="92" t="s">
        <v>457</v>
      </c>
      <c r="C95" s="112">
        <v>1</v>
      </c>
      <c r="D95" s="89">
        <v>100</v>
      </c>
      <c r="E95" s="116">
        <v>1</v>
      </c>
    </row>
    <row r="96" spans="1:5" ht="16.5" thickBot="1" x14ac:dyDescent="0.3">
      <c r="A96" s="150"/>
      <c r="B96" s="93" t="s">
        <v>196</v>
      </c>
      <c r="C96" s="91">
        <v>1</v>
      </c>
      <c r="D96" s="91">
        <v>100</v>
      </c>
      <c r="E96" s="113"/>
    </row>
    <row r="97" spans="1:5" ht="47.25" x14ac:dyDescent="0.25">
      <c r="A97" s="148" t="s">
        <v>446</v>
      </c>
      <c r="B97" s="92" t="s">
        <v>457</v>
      </c>
      <c r="C97" s="112">
        <v>1</v>
      </c>
      <c r="D97" s="89">
        <v>91.819781681644812</v>
      </c>
      <c r="E97" s="116">
        <v>1</v>
      </c>
    </row>
    <row r="98" spans="1:5" x14ac:dyDescent="0.25">
      <c r="A98" s="149"/>
      <c r="B98" s="5" t="s">
        <v>163</v>
      </c>
      <c r="C98" s="16">
        <v>1</v>
      </c>
      <c r="D98" s="17">
        <v>8.1802183183551964</v>
      </c>
      <c r="E98" s="109" t="s">
        <v>417</v>
      </c>
    </row>
    <row r="99" spans="1:5" ht="16.5" thickBot="1" x14ac:dyDescent="0.3">
      <c r="A99" s="149"/>
      <c r="B99" s="95" t="s">
        <v>196</v>
      </c>
      <c r="C99" s="96">
        <v>2</v>
      </c>
      <c r="D99" s="96">
        <v>100.00000000000001</v>
      </c>
      <c r="E99" s="117"/>
    </row>
    <row r="100" spans="1:5" ht="63" x14ac:dyDescent="0.25">
      <c r="A100" s="148" t="s">
        <v>447</v>
      </c>
      <c r="B100" s="92" t="s">
        <v>467</v>
      </c>
      <c r="C100" s="112">
        <v>1</v>
      </c>
      <c r="D100" s="89">
        <v>77.570058908962693</v>
      </c>
      <c r="E100" s="116">
        <v>1</v>
      </c>
    </row>
    <row r="101" spans="1:5" x14ac:dyDescent="0.25">
      <c r="A101" s="149"/>
      <c r="B101" s="5" t="s">
        <v>53</v>
      </c>
      <c r="C101" s="16">
        <v>2</v>
      </c>
      <c r="D101" s="17">
        <v>15.925246317165382</v>
      </c>
      <c r="E101" s="109">
        <v>3</v>
      </c>
    </row>
    <row r="102" spans="1:5" x14ac:dyDescent="0.25">
      <c r="A102" s="149"/>
      <c r="B102" s="5" t="s">
        <v>488</v>
      </c>
      <c r="C102" s="16">
        <v>2</v>
      </c>
      <c r="D102" s="17">
        <v>6.5046947738719236</v>
      </c>
      <c r="E102" s="109"/>
    </row>
    <row r="103" spans="1:5" ht="16.5" thickBot="1" x14ac:dyDescent="0.3">
      <c r="A103" s="150"/>
      <c r="B103" s="93" t="s">
        <v>196</v>
      </c>
      <c r="C103" s="91">
        <v>5</v>
      </c>
      <c r="D103" s="91">
        <v>99.999999999999986</v>
      </c>
      <c r="E103" s="113"/>
    </row>
    <row r="104" spans="1:5" ht="63" x14ac:dyDescent="0.25">
      <c r="A104" s="148" t="s">
        <v>448</v>
      </c>
      <c r="B104" s="92" t="s">
        <v>467</v>
      </c>
      <c r="C104" s="112">
        <v>1</v>
      </c>
      <c r="D104" s="89">
        <v>84.161523709032664</v>
      </c>
      <c r="E104" s="116">
        <v>1</v>
      </c>
    </row>
    <row r="105" spans="1:5" x14ac:dyDescent="0.25">
      <c r="A105" s="149"/>
      <c r="B105" s="5" t="s">
        <v>53</v>
      </c>
      <c r="C105" s="16">
        <v>1</v>
      </c>
      <c r="D105" s="17">
        <v>13.011453661304817</v>
      </c>
      <c r="E105" s="109">
        <v>3</v>
      </c>
    </row>
    <row r="106" spans="1:5" x14ac:dyDescent="0.25">
      <c r="A106" s="149"/>
      <c r="B106" s="5" t="s">
        <v>491</v>
      </c>
      <c r="C106" s="16">
        <v>1</v>
      </c>
      <c r="D106" s="17">
        <v>1.866734836558952</v>
      </c>
      <c r="E106" s="109"/>
    </row>
    <row r="107" spans="1:5" x14ac:dyDescent="0.25">
      <c r="A107" s="149"/>
      <c r="B107" s="5" t="s">
        <v>169</v>
      </c>
      <c r="C107" s="16">
        <v>1</v>
      </c>
      <c r="D107" s="17">
        <v>0.96028779310356571</v>
      </c>
      <c r="E107" s="109"/>
    </row>
    <row r="108" spans="1:5" ht="16.5" thickBot="1" x14ac:dyDescent="0.3">
      <c r="A108" s="149"/>
      <c r="B108" s="95" t="s">
        <v>196</v>
      </c>
      <c r="C108" s="96">
        <v>4</v>
      </c>
      <c r="D108" s="96">
        <v>99.999999999999986</v>
      </c>
      <c r="E108" s="117"/>
    </row>
    <row r="109" spans="1:5" ht="47.25" x14ac:dyDescent="0.25">
      <c r="A109" s="148" t="s">
        <v>449</v>
      </c>
      <c r="B109" s="92" t="s">
        <v>457</v>
      </c>
      <c r="C109" s="112">
        <v>1</v>
      </c>
      <c r="D109" s="89">
        <v>100</v>
      </c>
      <c r="E109" s="116">
        <v>1</v>
      </c>
    </row>
    <row r="110" spans="1:5" ht="16.5" thickBot="1" x14ac:dyDescent="0.3">
      <c r="A110" s="150"/>
      <c r="B110" s="93" t="s">
        <v>196</v>
      </c>
      <c r="C110" s="91">
        <v>1</v>
      </c>
      <c r="D110" s="91">
        <v>100</v>
      </c>
      <c r="E110" s="113"/>
    </row>
    <row r="111" spans="1:5" ht="63" x14ac:dyDescent="0.25">
      <c r="A111" s="148" t="s">
        <v>450</v>
      </c>
      <c r="B111" s="92" t="s">
        <v>467</v>
      </c>
      <c r="C111" s="112">
        <v>2</v>
      </c>
      <c r="D111" s="89">
        <v>76.949387358223959</v>
      </c>
      <c r="E111" s="116">
        <v>1</v>
      </c>
    </row>
    <row r="112" spans="1:5" x14ac:dyDescent="0.25">
      <c r="A112" s="149"/>
      <c r="B112" s="84" t="s">
        <v>419</v>
      </c>
      <c r="C112" s="16">
        <v>1</v>
      </c>
      <c r="D112" s="17">
        <v>10.105099145004408</v>
      </c>
      <c r="E112" s="109">
        <v>3</v>
      </c>
    </row>
    <row r="113" spans="1:5" x14ac:dyDescent="0.25">
      <c r="A113" s="149"/>
      <c r="B113" s="84" t="s">
        <v>425</v>
      </c>
      <c r="C113" s="16">
        <v>1</v>
      </c>
      <c r="D113" s="17">
        <v>9.6007170875055738</v>
      </c>
      <c r="E113" s="109">
        <v>3</v>
      </c>
    </row>
    <row r="114" spans="1:5" x14ac:dyDescent="0.25">
      <c r="A114" s="149"/>
      <c r="B114" s="5" t="s">
        <v>53</v>
      </c>
      <c r="C114" s="16">
        <v>1</v>
      </c>
      <c r="D114" s="17">
        <v>3.3447964092660647</v>
      </c>
      <c r="E114" s="109"/>
    </row>
    <row r="115" spans="1:5" ht="16.5" thickBot="1" x14ac:dyDescent="0.3">
      <c r="A115" s="150"/>
      <c r="B115" s="93" t="s">
        <v>196</v>
      </c>
      <c r="C115" s="91">
        <v>5</v>
      </c>
      <c r="D115" s="91">
        <v>100</v>
      </c>
      <c r="E115" s="113"/>
    </row>
    <row r="116" spans="1:5" x14ac:dyDescent="0.25">
      <c r="A116" s="148" t="s">
        <v>451</v>
      </c>
      <c r="B116" s="92" t="s">
        <v>181</v>
      </c>
      <c r="C116" s="112">
        <v>1</v>
      </c>
      <c r="D116" s="89">
        <v>100</v>
      </c>
      <c r="E116" s="116">
        <v>1</v>
      </c>
    </row>
    <row r="117" spans="1:5" ht="16.5" thickBot="1" x14ac:dyDescent="0.3">
      <c r="A117" s="150"/>
      <c r="B117" s="101" t="s">
        <v>196</v>
      </c>
      <c r="C117" s="91">
        <v>1</v>
      </c>
      <c r="D117" s="91">
        <v>100</v>
      </c>
      <c r="E117" s="113"/>
    </row>
    <row r="118" spans="1:5" ht="47.25" x14ac:dyDescent="0.25">
      <c r="A118" s="148" t="s">
        <v>452</v>
      </c>
      <c r="B118" s="92" t="s">
        <v>457</v>
      </c>
      <c r="C118" s="112">
        <v>1</v>
      </c>
      <c r="D118" s="89">
        <v>71.008842460318405</v>
      </c>
      <c r="E118" s="116">
        <v>1</v>
      </c>
    </row>
    <row r="119" spans="1:5" x14ac:dyDescent="0.25">
      <c r="A119" s="149"/>
      <c r="B119" s="5" t="s">
        <v>185</v>
      </c>
      <c r="C119" s="16">
        <v>1</v>
      </c>
      <c r="D119" s="17">
        <v>10.458353851771545</v>
      </c>
      <c r="E119" s="109" t="s">
        <v>417</v>
      </c>
    </row>
    <row r="120" spans="1:5" x14ac:dyDescent="0.25">
      <c r="A120" s="149"/>
      <c r="B120" s="5" t="s">
        <v>58</v>
      </c>
      <c r="C120" s="16">
        <v>1</v>
      </c>
      <c r="D120" s="17">
        <v>9.3576459900907611</v>
      </c>
      <c r="E120" s="109"/>
    </row>
    <row r="121" spans="1:5" ht="31.5" x14ac:dyDescent="0.25">
      <c r="A121" s="149"/>
      <c r="B121" s="5" t="s">
        <v>187</v>
      </c>
      <c r="C121" s="16">
        <v>1</v>
      </c>
      <c r="D121" s="17">
        <v>6.2213932061179307</v>
      </c>
      <c r="E121" s="109"/>
    </row>
    <row r="122" spans="1:5" x14ac:dyDescent="0.25">
      <c r="A122" s="149"/>
      <c r="B122" s="5" t="s">
        <v>483</v>
      </c>
      <c r="C122" s="16">
        <v>1</v>
      </c>
      <c r="D122" s="17">
        <v>2.9537644917013552</v>
      </c>
      <c r="E122" s="109"/>
    </row>
    <row r="123" spans="1:5" ht="16.5" thickBot="1" x14ac:dyDescent="0.3">
      <c r="A123" s="150"/>
      <c r="B123" s="93" t="s">
        <v>196</v>
      </c>
      <c r="C123" s="91">
        <v>5</v>
      </c>
      <c r="D123" s="91">
        <v>100</v>
      </c>
      <c r="E123" s="113"/>
    </row>
    <row r="124" spans="1:5" ht="47.25" x14ac:dyDescent="0.25">
      <c r="A124" s="148" t="s">
        <v>453</v>
      </c>
      <c r="B124" s="92" t="s">
        <v>457</v>
      </c>
      <c r="C124" s="112">
        <v>1</v>
      </c>
      <c r="D124" s="89">
        <v>100</v>
      </c>
      <c r="E124" s="116">
        <v>1</v>
      </c>
    </row>
    <row r="125" spans="1:5" ht="16.5" thickBot="1" x14ac:dyDescent="0.3">
      <c r="A125" s="149"/>
      <c r="B125" s="95" t="s">
        <v>196</v>
      </c>
      <c r="C125" s="96">
        <v>1</v>
      </c>
      <c r="D125" s="96">
        <v>100</v>
      </c>
      <c r="E125" s="117"/>
    </row>
    <row r="126" spans="1:5" ht="16.5" thickBot="1" x14ac:dyDescent="0.3">
      <c r="A126" s="146" t="s">
        <v>202</v>
      </c>
      <c r="B126" s="147"/>
      <c r="C126" s="115">
        <v>197</v>
      </c>
      <c r="D126" s="144"/>
      <c r="E126" s="145"/>
    </row>
    <row r="127" spans="1:5" ht="48.6" customHeight="1" x14ac:dyDescent="0.25">
      <c r="A127" s="136" t="s">
        <v>420</v>
      </c>
      <c r="B127" s="136"/>
      <c r="C127" s="136"/>
      <c r="D127" s="136"/>
      <c r="E127" s="136"/>
    </row>
    <row r="128" spans="1:5" ht="33.75" customHeight="1" x14ac:dyDescent="0.25">
      <c r="A128" s="151" t="s">
        <v>473</v>
      </c>
      <c r="B128" s="151"/>
      <c r="C128" s="151"/>
      <c r="D128" s="151"/>
      <c r="E128" s="151"/>
    </row>
  </sheetData>
  <autoFilter ref="A3:E127"/>
  <mergeCells count="39">
    <mergeCell ref="A97:A99"/>
    <mergeCell ref="A100:A103"/>
    <mergeCell ref="A67:A69"/>
    <mergeCell ref="A70:A71"/>
    <mergeCell ref="A72:A74"/>
    <mergeCell ref="A75:A77"/>
    <mergeCell ref="A128:E128"/>
    <mergeCell ref="A78:A84"/>
    <mergeCell ref="A85:A88"/>
    <mergeCell ref="A116:A117"/>
    <mergeCell ref="A118:A123"/>
    <mergeCell ref="A124:A125"/>
    <mergeCell ref="A111:A115"/>
    <mergeCell ref="A109:A110"/>
    <mergeCell ref="A104:A108"/>
    <mergeCell ref="A89:A92"/>
    <mergeCell ref="A93:A94"/>
    <mergeCell ref="A95:A96"/>
    <mergeCell ref="A48:A54"/>
    <mergeCell ref="A55:A57"/>
    <mergeCell ref="A58:A60"/>
    <mergeCell ref="A61:A63"/>
    <mergeCell ref="A64:A66"/>
    <mergeCell ref="A1:E1"/>
    <mergeCell ref="A2:E2"/>
    <mergeCell ref="A127:E127"/>
    <mergeCell ref="D126:E126"/>
    <mergeCell ref="A126:B126"/>
    <mergeCell ref="A4:A13"/>
    <mergeCell ref="A14:A16"/>
    <mergeCell ref="A17:A18"/>
    <mergeCell ref="A19:A21"/>
    <mergeCell ref="A22:A23"/>
    <mergeCell ref="A24:A25"/>
    <mergeCell ref="A26:A30"/>
    <mergeCell ref="A31:A37"/>
    <mergeCell ref="A38:A40"/>
    <mergeCell ref="A41:A43"/>
    <mergeCell ref="A44:A47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rowBreaks count="4" manualBreakCount="4">
    <brk id="18" max="16383" man="1"/>
    <brk id="54" max="16383" man="1"/>
    <brk id="103" max="16383" man="1"/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view="pageBreakPreview" topLeftCell="A88" zoomScale="88" zoomScaleNormal="120" zoomScaleSheetLayoutView="88" workbookViewId="0">
      <selection sqref="A1:XFD1"/>
    </sheetView>
  </sheetViews>
  <sheetFormatPr defaultColWidth="8.7109375" defaultRowHeight="15.75" x14ac:dyDescent="0.25"/>
  <cols>
    <col min="1" max="1" width="21.42578125" style="1" customWidth="1"/>
    <col min="2" max="2" width="57.7109375" style="1" customWidth="1"/>
    <col min="3" max="3" width="8.42578125" style="7" customWidth="1"/>
    <col min="4" max="4" width="13.140625" style="1" customWidth="1"/>
    <col min="5" max="5" width="13.140625" style="7" customWidth="1"/>
    <col min="6" max="16384" width="8.7109375" style="1"/>
  </cols>
  <sheetData>
    <row r="1" spans="1:5" x14ac:dyDescent="0.25">
      <c r="A1" s="142" t="str">
        <f>АИ92!A1:E1</f>
        <v xml:space="preserve">Информация о размерах долей хозяйствующих субъектов на рынках </v>
      </c>
      <c r="B1" s="142"/>
      <c r="C1" s="142"/>
      <c r="D1" s="142"/>
      <c r="E1" s="142"/>
    </row>
    <row r="2" spans="1:5" ht="16.5" thickBot="1" x14ac:dyDescent="0.3">
      <c r="A2" s="142" t="s">
        <v>476</v>
      </c>
      <c r="B2" s="142"/>
      <c r="C2" s="142"/>
      <c r="D2" s="142"/>
      <c r="E2" s="142"/>
    </row>
    <row r="3" spans="1:5" ht="32.25" thickBot="1" x14ac:dyDescent="0.3">
      <c r="A3" s="97" t="s">
        <v>198</v>
      </c>
      <c r="B3" s="98" t="s">
        <v>199</v>
      </c>
      <c r="C3" s="98" t="s">
        <v>411</v>
      </c>
      <c r="D3" s="98" t="s">
        <v>200</v>
      </c>
      <c r="E3" s="99" t="s">
        <v>201</v>
      </c>
    </row>
    <row r="4" spans="1:5" ht="63" x14ac:dyDescent="0.25">
      <c r="A4" s="154" t="s">
        <v>4</v>
      </c>
      <c r="B4" s="92" t="s">
        <v>467</v>
      </c>
      <c r="C4" s="112">
        <v>43</v>
      </c>
      <c r="D4" s="89">
        <v>62.896775537400615</v>
      </c>
      <c r="E4" s="108">
        <v>1</v>
      </c>
    </row>
    <row r="5" spans="1:5" x14ac:dyDescent="0.25">
      <c r="A5" s="155"/>
      <c r="B5" s="5" t="s">
        <v>53</v>
      </c>
      <c r="C5" s="16">
        <v>22</v>
      </c>
      <c r="D5" s="17">
        <v>19.530203521400978</v>
      </c>
      <c r="E5" s="110">
        <v>3</v>
      </c>
    </row>
    <row r="6" spans="1:5" x14ac:dyDescent="0.25">
      <c r="A6" s="155"/>
      <c r="B6" s="5" t="s">
        <v>56</v>
      </c>
      <c r="C6" s="16">
        <v>28</v>
      </c>
      <c r="D6" s="17">
        <v>16.356299443626977</v>
      </c>
      <c r="E6" s="109">
        <v>3</v>
      </c>
    </row>
    <row r="7" spans="1:5" x14ac:dyDescent="0.25">
      <c r="A7" s="155"/>
      <c r="B7" s="5" t="s">
        <v>481</v>
      </c>
      <c r="C7" s="16">
        <v>4</v>
      </c>
      <c r="D7" s="17">
        <v>0.81422038476329106</v>
      </c>
      <c r="E7" s="110"/>
    </row>
    <row r="8" spans="1:5" ht="47.25" x14ac:dyDescent="0.25">
      <c r="A8" s="155"/>
      <c r="B8" s="84" t="s">
        <v>470</v>
      </c>
      <c r="C8" s="16">
        <v>2</v>
      </c>
      <c r="D8" s="17">
        <v>0.22128594067839003</v>
      </c>
      <c r="E8" s="110"/>
    </row>
    <row r="9" spans="1:5" x14ac:dyDescent="0.25">
      <c r="A9" s="155"/>
      <c r="B9" s="5" t="s">
        <v>62</v>
      </c>
      <c r="C9" s="16">
        <v>1</v>
      </c>
      <c r="D9" s="17">
        <v>0.11206227147712551</v>
      </c>
      <c r="E9" s="110"/>
    </row>
    <row r="10" spans="1:5" x14ac:dyDescent="0.25">
      <c r="A10" s="155"/>
      <c r="B10" s="5" t="s">
        <v>58</v>
      </c>
      <c r="C10" s="16">
        <v>1</v>
      </c>
      <c r="D10" s="17">
        <v>5.0377431018240416E-2</v>
      </c>
      <c r="E10" s="110"/>
    </row>
    <row r="11" spans="1:5" x14ac:dyDescent="0.25">
      <c r="A11" s="155"/>
      <c r="B11" s="5" t="s">
        <v>64</v>
      </c>
      <c r="C11" s="16">
        <v>1</v>
      </c>
      <c r="D11" s="17">
        <v>1.8775469634378091E-2</v>
      </c>
      <c r="E11" s="110"/>
    </row>
    <row r="12" spans="1:5" ht="16.5" thickBot="1" x14ac:dyDescent="0.3">
      <c r="A12" s="156"/>
      <c r="B12" s="93" t="s">
        <v>196</v>
      </c>
      <c r="C12" s="91">
        <v>102</v>
      </c>
      <c r="D12" s="91">
        <v>99.999999999999986</v>
      </c>
      <c r="E12" s="113"/>
    </row>
    <row r="13" spans="1:5" ht="47.25" x14ac:dyDescent="0.25">
      <c r="A13" s="154" t="s">
        <v>459</v>
      </c>
      <c r="B13" s="92" t="s">
        <v>457</v>
      </c>
      <c r="C13" s="112">
        <v>1</v>
      </c>
      <c r="D13" s="89">
        <v>100</v>
      </c>
      <c r="E13" s="108">
        <v>1</v>
      </c>
    </row>
    <row r="14" spans="1:5" ht="16.5" thickBot="1" x14ac:dyDescent="0.3">
      <c r="A14" s="156"/>
      <c r="B14" s="93" t="s">
        <v>196</v>
      </c>
      <c r="C14" s="91">
        <v>1</v>
      </c>
      <c r="D14" s="91">
        <v>100</v>
      </c>
      <c r="E14" s="111"/>
    </row>
    <row r="15" spans="1:5" ht="47.25" x14ac:dyDescent="0.25">
      <c r="A15" s="154" t="s">
        <v>460</v>
      </c>
      <c r="B15" s="92" t="s">
        <v>457</v>
      </c>
      <c r="C15" s="112">
        <v>1</v>
      </c>
      <c r="D15" s="89">
        <v>100</v>
      </c>
      <c r="E15" s="108">
        <v>1</v>
      </c>
    </row>
    <row r="16" spans="1:5" ht="16.5" thickBot="1" x14ac:dyDescent="0.3">
      <c r="A16" s="156"/>
      <c r="B16" s="93" t="s">
        <v>196</v>
      </c>
      <c r="C16" s="91">
        <v>1</v>
      </c>
      <c r="D16" s="91">
        <v>100</v>
      </c>
      <c r="E16" s="111"/>
    </row>
    <row r="17" spans="1:5" ht="47.25" x14ac:dyDescent="0.25">
      <c r="A17" s="154" t="s">
        <v>428</v>
      </c>
      <c r="B17" s="92" t="s">
        <v>465</v>
      </c>
      <c r="C17" s="112" t="s">
        <v>471</v>
      </c>
      <c r="D17" s="89">
        <v>97.154814721678378</v>
      </c>
      <c r="E17" s="108">
        <v>1</v>
      </c>
    </row>
    <row r="18" spans="1:5" x14ac:dyDescent="0.25">
      <c r="A18" s="155"/>
      <c r="B18" s="5" t="s">
        <v>53</v>
      </c>
      <c r="C18" s="16">
        <v>1</v>
      </c>
      <c r="D18" s="17">
        <v>2.8451852783216278</v>
      </c>
      <c r="E18" s="110"/>
    </row>
    <row r="19" spans="1:5" ht="16.5" thickBot="1" x14ac:dyDescent="0.3">
      <c r="A19" s="156"/>
      <c r="B19" s="93" t="s">
        <v>196</v>
      </c>
      <c r="C19" s="91">
        <v>1</v>
      </c>
      <c r="D19" s="91">
        <v>100</v>
      </c>
      <c r="E19" s="111"/>
    </row>
    <row r="20" spans="1:5" ht="47.25" x14ac:dyDescent="0.25">
      <c r="A20" s="154" t="s">
        <v>429</v>
      </c>
      <c r="B20" s="92" t="s">
        <v>457</v>
      </c>
      <c r="C20" s="112">
        <v>2</v>
      </c>
      <c r="D20" s="89">
        <v>100</v>
      </c>
      <c r="E20" s="108">
        <v>1</v>
      </c>
    </row>
    <row r="21" spans="1:5" ht="16.5" thickBot="1" x14ac:dyDescent="0.3">
      <c r="A21" s="156"/>
      <c r="B21" s="93" t="s">
        <v>196</v>
      </c>
      <c r="C21" s="91">
        <v>2</v>
      </c>
      <c r="D21" s="91">
        <v>100</v>
      </c>
      <c r="E21" s="111"/>
    </row>
    <row r="22" spans="1:5" ht="47.25" x14ac:dyDescent="0.25">
      <c r="A22" s="154" t="s">
        <v>461</v>
      </c>
      <c r="B22" s="92" t="s">
        <v>457</v>
      </c>
      <c r="C22" s="112">
        <v>1</v>
      </c>
      <c r="D22" s="89">
        <v>100</v>
      </c>
      <c r="E22" s="108">
        <v>1</v>
      </c>
    </row>
    <row r="23" spans="1:5" ht="16.5" thickBot="1" x14ac:dyDescent="0.3">
      <c r="A23" s="156"/>
      <c r="B23" s="93" t="s">
        <v>196</v>
      </c>
      <c r="C23" s="91">
        <v>1</v>
      </c>
      <c r="D23" s="91">
        <v>100</v>
      </c>
      <c r="E23" s="111"/>
    </row>
    <row r="24" spans="1:5" ht="47.25" x14ac:dyDescent="0.25">
      <c r="A24" s="154" t="s">
        <v>430</v>
      </c>
      <c r="B24" s="92" t="s">
        <v>457</v>
      </c>
      <c r="C24" s="112">
        <v>2</v>
      </c>
      <c r="D24" s="89">
        <v>99.67117587658791</v>
      </c>
      <c r="E24" s="108">
        <v>1</v>
      </c>
    </row>
    <row r="25" spans="1:5" x14ac:dyDescent="0.25">
      <c r="A25" s="155"/>
      <c r="B25" s="5" t="s">
        <v>82</v>
      </c>
      <c r="C25" s="16">
        <v>1</v>
      </c>
      <c r="D25" s="17">
        <v>0.32882412341209272</v>
      </c>
      <c r="E25" s="110"/>
    </row>
    <row r="26" spans="1:5" ht="16.5" thickBot="1" x14ac:dyDescent="0.3">
      <c r="A26" s="156"/>
      <c r="B26" s="93" t="s">
        <v>196</v>
      </c>
      <c r="C26" s="91">
        <v>3</v>
      </c>
      <c r="D26" s="91">
        <v>100</v>
      </c>
      <c r="E26" s="111"/>
    </row>
    <row r="27" spans="1:5" ht="63" x14ac:dyDescent="0.25">
      <c r="A27" s="154" t="s">
        <v>431</v>
      </c>
      <c r="B27" s="92" t="s">
        <v>467</v>
      </c>
      <c r="C27" s="112">
        <v>4</v>
      </c>
      <c r="D27" s="89">
        <v>84.880636109978411</v>
      </c>
      <c r="E27" s="108">
        <v>1</v>
      </c>
    </row>
    <row r="28" spans="1:5" x14ac:dyDescent="0.25">
      <c r="A28" s="155"/>
      <c r="B28" s="5" t="s">
        <v>56</v>
      </c>
      <c r="C28" s="16">
        <v>1</v>
      </c>
      <c r="D28" s="17">
        <v>8.1642893624387547</v>
      </c>
      <c r="E28" s="109">
        <v>3</v>
      </c>
    </row>
    <row r="29" spans="1:5" x14ac:dyDescent="0.25">
      <c r="A29" s="155"/>
      <c r="B29" s="5" t="s">
        <v>88</v>
      </c>
      <c r="C29" s="16">
        <v>1</v>
      </c>
      <c r="D29" s="17">
        <v>5.027986317054399</v>
      </c>
      <c r="E29" s="110"/>
    </row>
    <row r="30" spans="1:5" x14ac:dyDescent="0.25">
      <c r="A30" s="155"/>
      <c r="B30" s="5" t="s">
        <v>53</v>
      </c>
      <c r="C30" s="16">
        <v>2</v>
      </c>
      <c r="D30" s="17">
        <v>1.9270882105284364</v>
      </c>
      <c r="E30" s="110"/>
    </row>
    <row r="31" spans="1:5" ht="16.5" thickBot="1" x14ac:dyDescent="0.3">
      <c r="A31" s="156"/>
      <c r="B31" s="93" t="s">
        <v>196</v>
      </c>
      <c r="C31" s="91">
        <v>8</v>
      </c>
      <c r="D31" s="91">
        <v>100</v>
      </c>
      <c r="E31" s="111"/>
    </row>
    <row r="32" spans="1:5" ht="47.25" x14ac:dyDescent="0.25">
      <c r="A32" s="154" t="s">
        <v>433</v>
      </c>
      <c r="B32" s="92" t="s">
        <v>457</v>
      </c>
      <c r="C32" s="112">
        <v>2</v>
      </c>
      <c r="D32" s="89">
        <v>100</v>
      </c>
      <c r="E32" s="108">
        <v>1</v>
      </c>
    </row>
    <row r="33" spans="1:5" ht="16.5" thickBot="1" x14ac:dyDescent="0.3">
      <c r="A33" s="156"/>
      <c r="B33" s="93" t="s">
        <v>196</v>
      </c>
      <c r="C33" s="91">
        <v>2</v>
      </c>
      <c r="D33" s="91">
        <v>100</v>
      </c>
      <c r="E33" s="111"/>
    </row>
    <row r="34" spans="1:5" ht="63" x14ac:dyDescent="0.25">
      <c r="A34" s="154" t="s">
        <v>434</v>
      </c>
      <c r="B34" s="92" t="s">
        <v>467</v>
      </c>
      <c r="C34" s="112">
        <v>2</v>
      </c>
      <c r="D34" s="89">
        <v>92.50941254591784</v>
      </c>
      <c r="E34" s="108">
        <v>1</v>
      </c>
    </row>
    <row r="35" spans="1:5" x14ac:dyDescent="0.25">
      <c r="A35" s="155"/>
      <c r="B35" s="84" t="s">
        <v>100</v>
      </c>
      <c r="C35" s="16">
        <v>1</v>
      </c>
      <c r="D35" s="17">
        <v>3.8483656025828483</v>
      </c>
      <c r="E35" s="110"/>
    </row>
    <row r="36" spans="1:5" x14ac:dyDescent="0.25">
      <c r="A36" s="155"/>
      <c r="B36" s="84" t="s">
        <v>53</v>
      </c>
      <c r="C36" s="16">
        <v>1</v>
      </c>
      <c r="D36" s="17">
        <v>3.6422218514993014</v>
      </c>
      <c r="E36" s="110"/>
    </row>
    <row r="37" spans="1:5" ht="16.5" thickBot="1" x14ac:dyDescent="0.3">
      <c r="A37" s="156"/>
      <c r="B37" s="93" t="s">
        <v>196</v>
      </c>
      <c r="C37" s="91">
        <v>4</v>
      </c>
      <c r="D37" s="91">
        <v>99.999999999999986</v>
      </c>
      <c r="E37" s="111"/>
    </row>
    <row r="38" spans="1:5" ht="63" x14ac:dyDescent="0.25">
      <c r="A38" s="154" t="s">
        <v>435</v>
      </c>
      <c r="B38" s="92" t="s">
        <v>467</v>
      </c>
      <c r="C38" s="112">
        <v>2</v>
      </c>
      <c r="D38" s="89">
        <v>90.74952492855796</v>
      </c>
      <c r="E38" s="108">
        <v>1</v>
      </c>
    </row>
    <row r="39" spans="1:5" x14ac:dyDescent="0.25">
      <c r="A39" s="155"/>
      <c r="B39" s="5" t="s">
        <v>483</v>
      </c>
      <c r="C39" s="16">
        <v>1</v>
      </c>
      <c r="D39" s="17">
        <v>4.4340001257186508</v>
      </c>
      <c r="E39" s="110"/>
    </row>
    <row r="40" spans="1:5" x14ac:dyDescent="0.25">
      <c r="A40" s="155"/>
      <c r="B40" s="5" t="s">
        <v>53</v>
      </c>
      <c r="C40" s="16">
        <v>1</v>
      </c>
      <c r="D40" s="17">
        <v>3.7939471304717838</v>
      </c>
      <c r="E40" s="110"/>
    </row>
    <row r="41" spans="1:5" x14ac:dyDescent="0.25">
      <c r="A41" s="155"/>
      <c r="B41" s="5" t="s">
        <v>421</v>
      </c>
      <c r="C41" s="16" t="s">
        <v>471</v>
      </c>
      <c r="D41" s="17">
        <v>0.99327405215389897</v>
      </c>
      <c r="E41" s="110"/>
    </row>
    <row r="42" spans="1:5" x14ac:dyDescent="0.25">
      <c r="A42" s="155"/>
      <c r="B42" s="5" t="s">
        <v>487</v>
      </c>
      <c r="C42" s="16" t="s">
        <v>471</v>
      </c>
      <c r="D42" s="17">
        <v>2.925376309770757E-2</v>
      </c>
      <c r="E42" s="110"/>
    </row>
    <row r="43" spans="1:5" ht="16.5" thickBot="1" x14ac:dyDescent="0.3">
      <c r="A43" s="156"/>
      <c r="B43" s="93" t="s">
        <v>196</v>
      </c>
      <c r="C43" s="91">
        <v>4</v>
      </c>
      <c r="D43" s="91">
        <v>100</v>
      </c>
      <c r="E43" s="111"/>
    </row>
    <row r="44" spans="1:5" ht="47.25" x14ac:dyDescent="0.25">
      <c r="A44" s="154" t="s">
        <v>436</v>
      </c>
      <c r="B44" s="92" t="s">
        <v>457</v>
      </c>
      <c r="C44" s="112">
        <v>1</v>
      </c>
      <c r="D44" s="89">
        <v>99.596991314410317</v>
      </c>
      <c r="E44" s="108">
        <v>1</v>
      </c>
    </row>
    <row r="45" spans="1:5" x14ac:dyDescent="0.25">
      <c r="A45" s="155"/>
      <c r="B45" s="5" t="s">
        <v>490</v>
      </c>
      <c r="C45" s="16">
        <v>1</v>
      </c>
      <c r="D45" s="17">
        <v>0.40300868558968028</v>
      </c>
      <c r="E45" s="110"/>
    </row>
    <row r="46" spans="1:5" ht="16.5" thickBot="1" x14ac:dyDescent="0.3">
      <c r="A46" s="156"/>
      <c r="B46" s="93" t="s">
        <v>196</v>
      </c>
      <c r="C46" s="91">
        <v>2</v>
      </c>
      <c r="D46" s="91">
        <v>100</v>
      </c>
      <c r="E46" s="111"/>
    </row>
    <row r="47" spans="1:5" ht="47.25" x14ac:dyDescent="0.25">
      <c r="A47" s="154" t="s">
        <v>462</v>
      </c>
      <c r="B47" s="92" t="s">
        <v>457</v>
      </c>
      <c r="C47" s="112">
        <v>1</v>
      </c>
      <c r="D47" s="89">
        <v>100</v>
      </c>
      <c r="E47" s="108">
        <v>1</v>
      </c>
    </row>
    <row r="48" spans="1:5" ht="16.5" thickBot="1" x14ac:dyDescent="0.3">
      <c r="A48" s="156"/>
      <c r="B48" s="93" t="s">
        <v>196</v>
      </c>
      <c r="C48" s="91">
        <v>1</v>
      </c>
      <c r="D48" s="91">
        <v>100</v>
      </c>
      <c r="E48" s="111"/>
    </row>
    <row r="49" spans="1:5" ht="47.25" x14ac:dyDescent="0.25">
      <c r="A49" s="154" t="s">
        <v>437</v>
      </c>
      <c r="B49" s="92" t="s">
        <v>457</v>
      </c>
      <c r="C49" s="112">
        <v>1</v>
      </c>
      <c r="D49" s="89">
        <v>100</v>
      </c>
      <c r="E49" s="108">
        <v>1</v>
      </c>
    </row>
    <row r="50" spans="1:5" ht="16.5" thickBot="1" x14ac:dyDescent="0.3">
      <c r="A50" s="156"/>
      <c r="B50" s="93" t="s">
        <v>196</v>
      </c>
      <c r="C50" s="91">
        <v>1</v>
      </c>
      <c r="D50" s="91">
        <v>100</v>
      </c>
      <c r="E50" s="111"/>
    </row>
    <row r="51" spans="1:5" ht="47.25" x14ac:dyDescent="0.25">
      <c r="A51" s="154" t="s">
        <v>438</v>
      </c>
      <c r="B51" s="92" t="s">
        <v>457</v>
      </c>
      <c r="C51" s="112">
        <v>1</v>
      </c>
      <c r="D51" s="89">
        <v>83.19176141272419</v>
      </c>
      <c r="E51" s="108">
        <v>1</v>
      </c>
    </row>
    <row r="52" spans="1:5" x14ac:dyDescent="0.25">
      <c r="A52" s="155"/>
      <c r="B52" s="84" t="s">
        <v>419</v>
      </c>
      <c r="C52" s="16">
        <v>1</v>
      </c>
      <c r="D52" s="17">
        <v>16.808238587275806</v>
      </c>
      <c r="E52" s="110">
        <v>3</v>
      </c>
    </row>
    <row r="53" spans="1:5" ht="16.5" thickBot="1" x14ac:dyDescent="0.3">
      <c r="A53" s="156"/>
      <c r="B53" s="93" t="s">
        <v>196</v>
      </c>
      <c r="C53" s="91">
        <v>2</v>
      </c>
      <c r="D53" s="91">
        <v>100</v>
      </c>
      <c r="E53" s="111"/>
    </row>
    <row r="54" spans="1:5" ht="47.25" x14ac:dyDescent="0.25">
      <c r="A54" s="154" t="s">
        <v>439</v>
      </c>
      <c r="B54" s="92" t="s">
        <v>457</v>
      </c>
      <c r="C54" s="112">
        <v>1</v>
      </c>
      <c r="D54" s="89">
        <v>94.492836602484516</v>
      </c>
      <c r="E54" s="108">
        <v>1</v>
      </c>
    </row>
    <row r="55" spans="1:5" x14ac:dyDescent="0.25">
      <c r="A55" s="155"/>
      <c r="B55" s="5" t="s">
        <v>485</v>
      </c>
      <c r="C55" s="16">
        <v>1</v>
      </c>
      <c r="D55" s="17">
        <v>5.5071633975154883</v>
      </c>
      <c r="E55" s="110"/>
    </row>
    <row r="56" spans="1:5" ht="16.5" thickBot="1" x14ac:dyDescent="0.3">
      <c r="A56" s="156"/>
      <c r="B56" s="93" t="s">
        <v>196</v>
      </c>
      <c r="C56" s="91">
        <v>2</v>
      </c>
      <c r="D56" s="91">
        <v>100</v>
      </c>
      <c r="E56" s="111"/>
    </row>
    <row r="57" spans="1:5" ht="47.25" x14ac:dyDescent="0.25">
      <c r="A57" s="154" t="s">
        <v>463</v>
      </c>
      <c r="B57" s="92" t="s">
        <v>457</v>
      </c>
      <c r="C57" s="112">
        <v>1</v>
      </c>
      <c r="D57" s="89">
        <v>100</v>
      </c>
      <c r="E57" s="108">
        <v>1</v>
      </c>
    </row>
    <row r="58" spans="1:5" ht="16.5" thickBot="1" x14ac:dyDescent="0.3">
      <c r="A58" s="156"/>
      <c r="B58" s="93" t="s">
        <v>196</v>
      </c>
      <c r="C58" s="91">
        <v>1</v>
      </c>
      <c r="D58" s="91">
        <v>100</v>
      </c>
      <c r="E58" s="111"/>
    </row>
    <row r="59" spans="1:5" ht="63" x14ac:dyDescent="0.25">
      <c r="A59" s="154" t="s">
        <v>440</v>
      </c>
      <c r="B59" s="92" t="s">
        <v>467</v>
      </c>
      <c r="C59" s="112">
        <v>1</v>
      </c>
      <c r="D59" s="89">
        <v>93.05338203067933</v>
      </c>
      <c r="E59" s="108">
        <v>1</v>
      </c>
    </row>
    <row r="60" spans="1:5" x14ac:dyDescent="0.25">
      <c r="A60" s="155"/>
      <c r="B60" s="5" t="s">
        <v>53</v>
      </c>
      <c r="C60" s="16">
        <v>1</v>
      </c>
      <c r="D60" s="17">
        <v>6.9466179693206715</v>
      </c>
      <c r="E60" s="110"/>
    </row>
    <row r="61" spans="1:5" ht="16.5" thickBot="1" x14ac:dyDescent="0.3">
      <c r="A61" s="156"/>
      <c r="B61" s="93" t="s">
        <v>196</v>
      </c>
      <c r="C61" s="91">
        <v>2</v>
      </c>
      <c r="D61" s="91">
        <v>100</v>
      </c>
      <c r="E61" s="111"/>
    </row>
    <row r="62" spans="1:5" ht="63" x14ac:dyDescent="0.25">
      <c r="A62" s="154" t="s">
        <v>441</v>
      </c>
      <c r="B62" s="92" t="s">
        <v>467</v>
      </c>
      <c r="C62" s="112">
        <v>1</v>
      </c>
      <c r="D62" s="89">
        <v>88.709649509035785</v>
      </c>
      <c r="E62" s="108">
        <v>1</v>
      </c>
    </row>
    <row r="63" spans="1:5" x14ac:dyDescent="0.25">
      <c r="A63" s="155"/>
      <c r="B63" s="5" t="s">
        <v>53</v>
      </c>
      <c r="C63" s="16">
        <v>1</v>
      </c>
      <c r="D63" s="17">
        <v>11.29035049096422</v>
      </c>
      <c r="E63" s="110">
        <v>3</v>
      </c>
    </row>
    <row r="64" spans="1:5" ht="16.5" thickBot="1" x14ac:dyDescent="0.3">
      <c r="A64" s="156"/>
      <c r="B64" s="93" t="s">
        <v>196</v>
      </c>
      <c r="C64" s="91">
        <v>2</v>
      </c>
      <c r="D64" s="91">
        <v>100</v>
      </c>
      <c r="E64" s="111"/>
    </row>
    <row r="65" spans="1:5" ht="63" x14ac:dyDescent="0.25">
      <c r="A65" s="154" t="s">
        <v>442</v>
      </c>
      <c r="B65" s="92" t="s">
        <v>467</v>
      </c>
      <c r="C65" s="112">
        <v>3</v>
      </c>
      <c r="D65" s="89">
        <v>83.567936419667262</v>
      </c>
      <c r="E65" s="108">
        <v>1</v>
      </c>
    </row>
    <row r="66" spans="1:5" x14ac:dyDescent="0.25">
      <c r="A66" s="155"/>
      <c r="B66" s="5" t="s">
        <v>53</v>
      </c>
      <c r="C66" s="16">
        <v>2</v>
      </c>
      <c r="D66" s="17">
        <v>9.2296726105546085</v>
      </c>
      <c r="E66" s="110">
        <v>3</v>
      </c>
    </row>
    <row r="67" spans="1:5" x14ac:dyDescent="0.25">
      <c r="A67" s="155"/>
      <c r="B67" s="5" t="s">
        <v>140</v>
      </c>
      <c r="C67" s="16">
        <v>1</v>
      </c>
      <c r="D67" s="17">
        <v>2.7520054829134564</v>
      </c>
      <c r="E67" s="110"/>
    </row>
    <row r="68" spans="1:5" x14ac:dyDescent="0.25">
      <c r="A68" s="155"/>
      <c r="B68" s="84" t="s">
        <v>469</v>
      </c>
      <c r="C68" s="16">
        <v>1</v>
      </c>
      <c r="D68" s="17">
        <v>2.2550249877439326</v>
      </c>
      <c r="E68" s="110"/>
    </row>
    <row r="69" spans="1:5" x14ac:dyDescent="0.25">
      <c r="A69" s="155"/>
      <c r="B69" s="5" t="s">
        <v>142</v>
      </c>
      <c r="C69" s="16">
        <v>1</v>
      </c>
      <c r="D69" s="17">
        <v>2.1953604991207341</v>
      </c>
      <c r="E69" s="110"/>
    </row>
    <row r="70" spans="1:5" ht="16.5" thickBot="1" x14ac:dyDescent="0.3">
      <c r="A70" s="156"/>
      <c r="B70" s="93" t="s">
        <v>196</v>
      </c>
      <c r="C70" s="91">
        <v>8</v>
      </c>
      <c r="D70" s="91">
        <v>100.00000000000001</v>
      </c>
      <c r="E70" s="111"/>
    </row>
    <row r="71" spans="1:5" ht="47.25" x14ac:dyDescent="0.25">
      <c r="A71" s="154" t="s">
        <v>443</v>
      </c>
      <c r="B71" s="92" t="s">
        <v>457</v>
      </c>
      <c r="C71" s="112">
        <v>1</v>
      </c>
      <c r="D71" s="89">
        <v>100</v>
      </c>
      <c r="E71" s="108">
        <v>1</v>
      </c>
    </row>
    <row r="72" spans="1:5" ht="16.5" thickBot="1" x14ac:dyDescent="0.3">
      <c r="A72" s="156"/>
      <c r="B72" s="93" t="s">
        <v>196</v>
      </c>
      <c r="C72" s="91">
        <v>1</v>
      </c>
      <c r="D72" s="91">
        <v>100</v>
      </c>
      <c r="E72" s="111"/>
    </row>
    <row r="73" spans="1:5" ht="63" x14ac:dyDescent="0.25">
      <c r="A73" s="154" t="s">
        <v>444</v>
      </c>
      <c r="B73" s="92" t="s">
        <v>467</v>
      </c>
      <c r="C73" s="112">
        <v>1</v>
      </c>
      <c r="D73" s="89">
        <v>92.50282892706511</v>
      </c>
      <c r="E73" s="108">
        <v>1</v>
      </c>
    </row>
    <row r="74" spans="1:5" x14ac:dyDescent="0.25">
      <c r="A74" s="155"/>
      <c r="B74" s="5" t="s">
        <v>53</v>
      </c>
      <c r="C74" s="16">
        <v>1</v>
      </c>
      <c r="D74" s="17">
        <v>7.4971710729348828</v>
      </c>
      <c r="E74" s="110"/>
    </row>
    <row r="75" spans="1:5" ht="16.5" thickBot="1" x14ac:dyDescent="0.3">
      <c r="A75" s="156"/>
      <c r="B75" s="93" t="s">
        <v>196</v>
      </c>
      <c r="C75" s="91">
        <v>2</v>
      </c>
      <c r="D75" s="91">
        <v>100</v>
      </c>
      <c r="E75" s="111"/>
    </row>
    <row r="76" spans="1:5" ht="47.25" x14ac:dyDescent="0.25">
      <c r="A76" s="154" t="s">
        <v>464</v>
      </c>
      <c r="B76" s="92" t="s">
        <v>457</v>
      </c>
      <c r="C76" s="112">
        <v>1</v>
      </c>
      <c r="D76" s="89">
        <v>100</v>
      </c>
      <c r="E76" s="108">
        <v>1</v>
      </c>
    </row>
    <row r="77" spans="1:5" ht="16.5" thickBot="1" x14ac:dyDescent="0.3">
      <c r="A77" s="156"/>
      <c r="B77" s="93" t="s">
        <v>196</v>
      </c>
      <c r="C77" s="91">
        <v>1</v>
      </c>
      <c r="D77" s="91">
        <v>100</v>
      </c>
      <c r="E77" s="111"/>
    </row>
    <row r="78" spans="1:5" ht="47.25" x14ac:dyDescent="0.25">
      <c r="A78" s="154" t="s">
        <v>445</v>
      </c>
      <c r="B78" s="92" t="s">
        <v>457</v>
      </c>
      <c r="C78" s="112">
        <v>1</v>
      </c>
      <c r="D78" s="89">
        <v>100</v>
      </c>
      <c r="E78" s="108">
        <v>1</v>
      </c>
    </row>
    <row r="79" spans="1:5" ht="16.5" thickBot="1" x14ac:dyDescent="0.3">
      <c r="A79" s="156"/>
      <c r="B79" s="93" t="s">
        <v>196</v>
      </c>
      <c r="C79" s="91">
        <v>1</v>
      </c>
      <c r="D79" s="91">
        <v>100</v>
      </c>
      <c r="E79" s="111"/>
    </row>
    <row r="80" spans="1:5" ht="47.25" x14ac:dyDescent="0.25">
      <c r="A80" s="154" t="s">
        <v>446</v>
      </c>
      <c r="B80" s="92" t="s">
        <v>457</v>
      </c>
      <c r="C80" s="112">
        <v>1</v>
      </c>
      <c r="D80" s="89">
        <v>91.723798112712601</v>
      </c>
      <c r="E80" s="108">
        <v>1</v>
      </c>
    </row>
    <row r="81" spans="1:5" x14ac:dyDescent="0.25">
      <c r="A81" s="155"/>
      <c r="B81" s="5" t="s">
        <v>163</v>
      </c>
      <c r="C81" s="16">
        <v>1</v>
      </c>
      <c r="D81" s="17">
        <v>8.2762018872873959</v>
      </c>
      <c r="E81" s="109" t="s">
        <v>417</v>
      </c>
    </row>
    <row r="82" spans="1:5" ht="16.5" thickBot="1" x14ac:dyDescent="0.3">
      <c r="A82" s="156"/>
      <c r="B82" s="93" t="s">
        <v>196</v>
      </c>
      <c r="C82" s="91">
        <v>2</v>
      </c>
      <c r="D82" s="91">
        <v>100</v>
      </c>
      <c r="E82" s="111"/>
    </row>
    <row r="83" spans="1:5" ht="47.25" x14ac:dyDescent="0.25">
      <c r="A83" s="154" t="s">
        <v>447</v>
      </c>
      <c r="B83" s="92" t="s">
        <v>457</v>
      </c>
      <c r="C83" s="112">
        <v>1</v>
      </c>
      <c r="D83" s="89">
        <v>87.408232219454433</v>
      </c>
      <c r="E83" s="108">
        <v>1</v>
      </c>
    </row>
    <row r="84" spans="1:5" x14ac:dyDescent="0.25">
      <c r="A84" s="155"/>
      <c r="B84" s="5" t="s">
        <v>53</v>
      </c>
      <c r="C84" s="16">
        <v>1</v>
      </c>
      <c r="D84" s="17">
        <v>12.591767780545574</v>
      </c>
      <c r="E84" s="110"/>
    </row>
    <row r="85" spans="1:5" ht="16.5" thickBot="1" x14ac:dyDescent="0.3">
      <c r="A85" s="156"/>
      <c r="B85" s="93" t="s">
        <v>196</v>
      </c>
      <c r="C85" s="91">
        <v>2</v>
      </c>
      <c r="D85" s="91">
        <v>100</v>
      </c>
      <c r="E85" s="111"/>
    </row>
    <row r="86" spans="1:5" ht="63" x14ac:dyDescent="0.25">
      <c r="A86" s="154" t="s">
        <v>448</v>
      </c>
      <c r="B86" s="92" t="s">
        <v>467</v>
      </c>
      <c r="C86" s="112">
        <v>1</v>
      </c>
      <c r="D86" s="89">
        <v>88.713595294933597</v>
      </c>
      <c r="E86" s="108">
        <v>1</v>
      </c>
    </row>
    <row r="87" spans="1:5" x14ac:dyDescent="0.25">
      <c r="A87" s="155"/>
      <c r="B87" s="5" t="s">
        <v>53</v>
      </c>
      <c r="C87" s="16">
        <v>1</v>
      </c>
      <c r="D87" s="17">
        <v>11.286404705066396</v>
      </c>
      <c r="E87" s="110"/>
    </row>
    <row r="88" spans="1:5" ht="16.5" thickBot="1" x14ac:dyDescent="0.3">
      <c r="A88" s="156"/>
      <c r="B88" s="93" t="s">
        <v>196</v>
      </c>
      <c r="C88" s="91">
        <v>2</v>
      </c>
      <c r="D88" s="91">
        <v>100</v>
      </c>
      <c r="E88" s="111"/>
    </row>
    <row r="89" spans="1:5" ht="63" x14ac:dyDescent="0.25">
      <c r="A89" s="154" t="s">
        <v>450</v>
      </c>
      <c r="B89" s="92" t="s">
        <v>467</v>
      </c>
      <c r="C89" s="112">
        <v>2</v>
      </c>
      <c r="D89" s="89">
        <v>82.564800304150182</v>
      </c>
      <c r="E89" s="108">
        <v>1</v>
      </c>
    </row>
    <row r="90" spans="1:5" x14ac:dyDescent="0.25">
      <c r="A90" s="155"/>
      <c r="B90" s="5" t="s">
        <v>425</v>
      </c>
      <c r="C90" s="16">
        <v>1</v>
      </c>
      <c r="D90" s="17">
        <v>12.994786638347172</v>
      </c>
      <c r="E90" s="109">
        <v>3</v>
      </c>
    </row>
    <row r="91" spans="1:5" x14ac:dyDescent="0.25">
      <c r="A91" s="155"/>
      <c r="B91" s="5" t="s">
        <v>53</v>
      </c>
      <c r="C91" s="16">
        <v>1</v>
      </c>
      <c r="D91" s="17">
        <v>3.3217031811534654</v>
      </c>
      <c r="E91" s="110"/>
    </row>
    <row r="92" spans="1:5" x14ac:dyDescent="0.25">
      <c r="A92" s="155"/>
      <c r="B92" s="84" t="s">
        <v>419</v>
      </c>
      <c r="C92" s="16">
        <v>1</v>
      </c>
      <c r="D92" s="17">
        <v>1.1187098763491801</v>
      </c>
      <c r="E92" s="110"/>
    </row>
    <row r="93" spans="1:5" ht="16.5" thickBot="1" x14ac:dyDescent="0.3">
      <c r="A93" s="156"/>
      <c r="B93" s="93" t="s">
        <v>196</v>
      </c>
      <c r="C93" s="91">
        <v>5</v>
      </c>
      <c r="D93" s="91">
        <v>100.00000000000001</v>
      </c>
      <c r="E93" s="111"/>
    </row>
    <row r="94" spans="1:5" x14ac:dyDescent="0.25">
      <c r="A94" s="154" t="s">
        <v>451</v>
      </c>
      <c r="B94" s="92" t="s">
        <v>181</v>
      </c>
      <c r="C94" s="112">
        <v>1</v>
      </c>
      <c r="D94" s="89">
        <v>100</v>
      </c>
      <c r="E94" s="108">
        <v>1</v>
      </c>
    </row>
    <row r="95" spans="1:5" ht="16.5" thickBot="1" x14ac:dyDescent="0.3">
      <c r="A95" s="156"/>
      <c r="B95" s="101" t="s">
        <v>196</v>
      </c>
      <c r="C95" s="91">
        <v>1</v>
      </c>
      <c r="D95" s="91">
        <v>100</v>
      </c>
      <c r="E95" s="111"/>
    </row>
    <row r="96" spans="1:5" ht="47.25" x14ac:dyDescent="0.25">
      <c r="A96" s="154" t="s">
        <v>452</v>
      </c>
      <c r="B96" s="92" t="s">
        <v>457</v>
      </c>
      <c r="C96" s="112">
        <v>1</v>
      </c>
      <c r="D96" s="89">
        <v>91.915865216894503</v>
      </c>
      <c r="E96" s="108">
        <v>1</v>
      </c>
    </row>
    <row r="97" spans="1:5" x14ac:dyDescent="0.25">
      <c r="A97" s="155"/>
      <c r="B97" s="5" t="s">
        <v>185</v>
      </c>
      <c r="C97" s="16">
        <v>1</v>
      </c>
      <c r="D97" s="17">
        <v>4.0754871139415352</v>
      </c>
      <c r="E97" s="110"/>
    </row>
    <row r="98" spans="1:5" ht="31.5" x14ac:dyDescent="0.25">
      <c r="A98" s="155"/>
      <c r="B98" s="5" t="s">
        <v>187</v>
      </c>
      <c r="C98" s="16">
        <v>1</v>
      </c>
      <c r="D98" s="17">
        <v>4.0086476691639605</v>
      </c>
      <c r="E98" s="110"/>
    </row>
    <row r="99" spans="1:5" ht="16.5" thickBot="1" x14ac:dyDescent="0.3">
      <c r="A99" s="156"/>
      <c r="B99" s="93" t="s">
        <v>196</v>
      </c>
      <c r="C99" s="91">
        <v>3</v>
      </c>
      <c r="D99" s="91">
        <v>100</v>
      </c>
      <c r="E99" s="111"/>
    </row>
    <row r="100" spans="1:5" ht="47.25" x14ac:dyDescent="0.25">
      <c r="A100" s="154" t="s">
        <v>453</v>
      </c>
      <c r="B100" s="92" t="s">
        <v>457</v>
      </c>
      <c r="C100" s="112">
        <v>1</v>
      </c>
      <c r="D100" s="89">
        <v>100</v>
      </c>
      <c r="E100" s="108">
        <v>1</v>
      </c>
    </row>
    <row r="101" spans="1:5" ht="16.5" thickBot="1" x14ac:dyDescent="0.3">
      <c r="A101" s="155"/>
      <c r="B101" s="95" t="s">
        <v>196</v>
      </c>
      <c r="C101" s="96">
        <v>1</v>
      </c>
      <c r="D101" s="96">
        <v>100</v>
      </c>
      <c r="E101" s="114"/>
    </row>
    <row r="102" spans="1:5" ht="16.5" thickBot="1" x14ac:dyDescent="0.3">
      <c r="A102" s="152" t="s">
        <v>468</v>
      </c>
      <c r="B102" s="153"/>
      <c r="C102" s="115">
        <v>171</v>
      </c>
      <c r="D102" s="144"/>
      <c r="E102" s="145"/>
    </row>
    <row r="103" spans="1:5" ht="32.25" customHeight="1" x14ac:dyDescent="0.25">
      <c r="A103" s="136" t="s">
        <v>420</v>
      </c>
      <c r="B103" s="136"/>
      <c r="C103" s="136"/>
      <c r="D103" s="136"/>
      <c r="E103" s="136"/>
    </row>
    <row r="104" spans="1:5" ht="30" customHeight="1" x14ac:dyDescent="0.25">
      <c r="A104" s="157" t="s">
        <v>473</v>
      </c>
      <c r="B104" s="157"/>
      <c r="C104" s="157"/>
      <c r="D104" s="157"/>
      <c r="E104" s="157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</sheetData>
  <mergeCells count="37">
    <mergeCell ref="A73:A75"/>
    <mergeCell ref="A76:A77"/>
    <mergeCell ref="A78:A79"/>
    <mergeCell ref="A80:A82"/>
    <mergeCell ref="A104:E104"/>
    <mergeCell ref="A100:A101"/>
    <mergeCell ref="A83:A85"/>
    <mergeCell ref="A86:A88"/>
    <mergeCell ref="A89:A93"/>
    <mergeCell ref="A94:A95"/>
    <mergeCell ref="A96:A99"/>
    <mergeCell ref="A57:A58"/>
    <mergeCell ref="A59:A61"/>
    <mergeCell ref="A62:A64"/>
    <mergeCell ref="A65:A70"/>
    <mergeCell ref="A71:A72"/>
    <mergeCell ref="A44:A46"/>
    <mergeCell ref="A47:A48"/>
    <mergeCell ref="A49:A50"/>
    <mergeCell ref="A51:A53"/>
    <mergeCell ref="A54:A56"/>
    <mergeCell ref="A1:E1"/>
    <mergeCell ref="A2:E2"/>
    <mergeCell ref="A103:E103"/>
    <mergeCell ref="A102:B102"/>
    <mergeCell ref="D102:E102"/>
    <mergeCell ref="A4:A12"/>
    <mergeCell ref="A13:A14"/>
    <mergeCell ref="A15:A16"/>
    <mergeCell ref="A17:A19"/>
    <mergeCell ref="A20:A21"/>
    <mergeCell ref="A22:A23"/>
    <mergeCell ref="A24:A26"/>
    <mergeCell ref="A27:A31"/>
    <mergeCell ref="A32:A33"/>
    <mergeCell ref="A34:A37"/>
    <mergeCell ref="A38:A43"/>
  </mergeCells>
  <printOptions horizontalCentered="1"/>
  <pageMargins left="0.19685039370078741" right="0.19685039370078741" top="0.78740157480314965" bottom="0.39370078740157483" header="0.11811023622047245" footer="0.11811023622047245"/>
  <pageSetup paperSize="9" fitToHeight="5" orientation="landscape" r:id="rId1"/>
  <rowBreaks count="4" manualBreakCount="4">
    <brk id="33" max="16383" man="1"/>
    <brk id="64" max="16383" man="1"/>
    <brk id="79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view="pageBreakPreview" zoomScale="90" zoomScaleNormal="80" zoomScaleSheetLayoutView="90" workbookViewId="0">
      <selection activeCell="B14" sqref="B14"/>
    </sheetView>
  </sheetViews>
  <sheetFormatPr defaultColWidth="8.7109375" defaultRowHeight="15.75" x14ac:dyDescent="0.25"/>
  <cols>
    <col min="1" max="1" width="20.85546875" style="1" customWidth="1"/>
    <col min="2" max="2" width="53.85546875" style="1" customWidth="1"/>
    <col min="3" max="3" width="9.85546875" style="7" customWidth="1"/>
    <col min="4" max="4" width="13.7109375" style="1" customWidth="1"/>
    <col min="5" max="5" width="13.140625" style="7" customWidth="1"/>
    <col min="6" max="16384" width="8.7109375" style="1"/>
  </cols>
  <sheetData>
    <row r="1" spans="1:5" x14ac:dyDescent="0.25">
      <c r="A1" s="142" t="str">
        <f>АИ95!A1:E1</f>
        <v xml:space="preserve">Информация о размерах долей хозяйствующих субъектов на рынках </v>
      </c>
      <c r="B1" s="142"/>
      <c r="C1" s="142"/>
      <c r="D1" s="142"/>
      <c r="E1" s="142"/>
    </row>
    <row r="2" spans="1:5" ht="16.5" thickBot="1" x14ac:dyDescent="0.3">
      <c r="A2" s="142" t="s">
        <v>477</v>
      </c>
      <c r="B2" s="142"/>
      <c r="C2" s="142"/>
      <c r="D2" s="142"/>
      <c r="E2" s="142"/>
    </row>
    <row r="3" spans="1:5" ht="32.25" thickBot="1" x14ac:dyDescent="0.3">
      <c r="A3" s="97" t="s">
        <v>198</v>
      </c>
      <c r="B3" s="98" t="s">
        <v>199</v>
      </c>
      <c r="C3" s="98" t="s">
        <v>411</v>
      </c>
      <c r="D3" s="98" t="s">
        <v>200</v>
      </c>
      <c r="E3" s="99" t="s">
        <v>201</v>
      </c>
    </row>
    <row r="4" spans="1:5" ht="47.25" x14ac:dyDescent="0.25">
      <c r="A4" s="154" t="s">
        <v>4</v>
      </c>
      <c r="B4" s="92" t="s">
        <v>457</v>
      </c>
      <c r="C4" s="103">
        <v>30</v>
      </c>
      <c r="D4" s="89">
        <v>70.488117035742107</v>
      </c>
      <c r="E4" s="108">
        <v>1</v>
      </c>
    </row>
    <row r="5" spans="1:5" x14ac:dyDescent="0.25">
      <c r="A5" s="155"/>
      <c r="B5" s="5" t="s">
        <v>56</v>
      </c>
      <c r="C5" s="3">
        <v>23</v>
      </c>
      <c r="D5" s="17">
        <v>20.466632368424563</v>
      </c>
      <c r="E5" s="109">
        <v>3</v>
      </c>
    </row>
    <row r="6" spans="1:5" x14ac:dyDescent="0.25">
      <c r="A6" s="155"/>
      <c r="B6" s="5" t="s">
        <v>53</v>
      </c>
      <c r="C6" s="3">
        <v>6</v>
      </c>
      <c r="D6" s="17">
        <v>8.4972761605308822</v>
      </c>
      <c r="E6" s="110">
        <v>3</v>
      </c>
    </row>
    <row r="7" spans="1:5" x14ac:dyDescent="0.25">
      <c r="A7" s="155"/>
      <c r="B7" s="5" t="s">
        <v>481</v>
      </c>
      <c r="C7" s="3">
        <v>4</v>
      </c>
      <c r="D7" s="17">
        <v>0.3537856118118915</v>
      </c>
      <c r="E7" s="110"/>
    </row>
    <row r="8" spans="1:5" x14ac:dyDescent="0.25">
      <c r="A8" s="155"/>
      <c r="B8" s="84" t="s">
        <v>456</v>
      </c>
      <c r="C8" s="3">
        <v>1</v>
      </c>
      <c r="D8" s="17">
        <v>0.19418882349055208</v>
      </c>
      <c r="E8" s="110"/>
    </row>
    <row r="9" spans="1:5" ht="16.5" thickBot="1" x14ac:dyDescent="0.3">
      <c r="A9" s="156"/>
      <c r="B9" s="93" t="s">
        <v>196</v>
      </c>
      <c r="C9" s="91">
        <v>64</v>
      </c>
      <c r="D9" s="91">
        <v>100</v>
      </c>
      <c r="E9" s="111"/>
    </row>
    <row r="10" spans="1:5" ht="47.25" x14ac:dyDescent="0.25">
      <c r="A10" s="154" t="s">
        <v>459</v>
      </c>
      <c r="B10" s="92" t="s">
        <v>457</v>
      </c>
      <c r="C10" s="103">
        <v>1</v>
      </c>
      <c r="D10" s="89">
        <v>100</v>
      </c>
      <c r="E10" s="108">
        <v>1</v>
      </c>
    </row>
    <row r="11" spans="1:5" ht="16.5" thickBot="1" x14ac:dyDescent="0.3">
      <c r="A11" s="156"/>
      <c r="B11" s="93" t="s">
        <v>196</v>
      </c>
      <c r="C11" s="91">
        <v>1</v>
      </c>
      <c r="D11" s="91">
        <v>100</v>
      </c>
      <c r="E11" s="111"/>
    </row>
    <row r="12" spans="1:5" ht="47.25" x14ac:dyDescent="0.25">
      <c r="A12" s="154" t="s">
        <v>430</v>
      </c>
      <c r="B12" s="92" t="s">
        <v>457</v>
      </c>
      <c r="C12" s="103">
        <v>1</v>
      </c>
      <c r="D12" s="89">
        <v>100</v>
      </c>
      <c r="E12" s="108">
        <v>1</v>
      </c>
    </row>
    <row r="13" spans="1:5" ht="16.5" thickBot="1" x14ac:dyDescent="0.3">
      <c r="A13" s="156"/>
      <c r="B13" s="93" t="s">
        <v>196</v>
      </c>
      <c r="C13" s="91">
        <v>1</v>
      </c>
      <c r="D13" s="91">
        <v>100</v>
      </c>
      <c r="E13" s="111"/>
    </row>
    <row r="14" spans="1:5" ht="47.25" x14ac:dyDescent="0.25">
      <c r="A14" s="154" t="s">
        <v>431</v>
      </c>
      <c r="B14" s="92" t="s">
        <v>457</v>
      </c>
      <c r="C14" s="103">
        <v>1</v>
      </c>
      <c r="D14" s="89">
        <v>59.646543911227035</v>
      </c>
      <c r="E14" s="108">
        <v>1</v>
      </c>
    </row>
    <row r="15" spans="1:5" x14ac:dyDescent="0.25">
      <c r="A15" s="155"/>
      <c r="B15" s="5" t="s">
        <v>56</v>
      </c>
      <c r="C15" s="3">
        <v>1</v>
      </c>
      <c r="D15" s="17">
        <v>28.362695903976658</v>
      </c>
      <c r="E15" s="109">
        <v>3</v>
      </c>
    </row>
    <row r="16" spans="1:5" x14ac:dyDescent="0.25">
      <c r="A16" s="155"/>
      <c r="B16" s="5" t="s">
        <v>88</v>
      </c>
      <c r="C16" s="3">
        <v>1</v>
      </c>
      <c r="D16" s="17">
        <v>11.990760184796304</v>
      </c>
      <c r="E16" s="109">
        <v>3</v>
      </c>
    </row>
    <row r="17" spans="1:5" ht="16.5" thickBot="1" x14ac:dyDescent="0.3">
      <c r="A17" s="156"/>
      <c r="B17" s="93" t="s">
        <v>196</v>
      </c>
      <c r="C17" s="91">
        <v>3</v>
      </c>
      <c r="D17" s="91">
        <v>100</v>
      </c>
      <c r="E17" s="111"/>
    </row>
    <row r="18" spans="1:5" ht="47.25" x14ac:dyDescent="0.25">
      <c r="A18" s="154" t="s">
        <v>434</v>
      </c>
      <c r="B18" s="92" t="s">
        <v>457</v>
      </c>
      <c r="C18" s="103">
        <v>1</v>
      </c>
      <c r="D18" s="89">
        <v>100</v>
      </c>
      <c r="E18" s="108">
        <v>1</v>
      </c>
    </row>
    <row r="19" spans="1:5" ht="16.5" thickBot="1" x14ac:dyDescent="0.3">
      <c r="A19" s="156"/>
      <c r="B19" s="93" t="s">
        <v>196</v>
      </c>
      <c r="C19" s="91">
        <v>1</v>
      </c>
      <c r="D19" s="91">
        <v>100</v>
      </c>
      <c r="E19" s="111"/>
    </row>
    <row r="20" spans="1:5" ht="47.25" x14ac:dyDescent="0.25">
      <c r="A20" s="154" t="s">
        <v>435</v>
      </c>
      <c r="B20" s="92" t="s">
        <v>457</v>
      </c>
      <c r="C20" s="103">
        <v>1</v>
      </c>
      <c r="D20" s="89">
        <v>100</v>
      </c>
      <c r="E20" s="108">
        <v>1</v>
      </c>
    </row>
    <row r="21" spans="1:5" ht="16.5" thickBot="1" x14ac:dyDescent="0.3">
      <c r="A21" s="156"/>
      <c r="B21" s="93" t="s">
        <v>196</v>
      </c>
      <c r="C21" s="91">
        <v>1</v>
      </c>
      <c r="D21" s="91">
        <v>100</v>
      </c>
      <c r="E21" s="111"/>
    </row>
    <row r="22" spans="1:5" ht="47.25" x14ac:dyDescent="0.25">
      <c r="A22" s="154" t="s">
        <v>436</v>
      </c>
      <c r="B22" s="92" t="s">
        <v>457</v>
      </c>
      <c r="C22" s="103">
        <v>1</v>
      </c>
      <c r="D22" s="89">
        <v>100</v>
      </c>
      <c r="E22" s="108">
        <v>1</v>
      </c>
    </row>
    <row r="23" spans="1:5" ht="16.5" thickBot="1" x14ac:dyDescent="0.3">
      <c r="A23" s="156"/>
      <c r="B23" s="93" t="s">
        <v>196</v>
      </c>
      <c r="C23" s="91">
        <v>1</v>
      </c>
      <c r="D23" s="91">
        <v>100</v>
      </c>
      <c r="E23" s="111"/>
    </row>
    <row r="24" spans="1:5" ht="47.25" x14ac:dyDescent="0.25">
      <c r="A24" s="154" t="s">
        <v>442</v>
      </c>
      <c r="B24" s="92" t="s">
        <v>457</v>
      </c>
      <c r="C24" s="103">
        <v>2</v>
      </c>
      <c r="D24" s="89">
        <v>100</v>
      </c>
      <c r="E24" s="108">
        <v>1</v>
      </c>
    </row>
    <row r="25" spans="1:5" ht="16.5" thickBot="1" x14ac:dyDescent="0.3">
      <c r="A25" s="156"/>
      <c r="B25" s="93" t="s">
        <v>196</v>
      </c>
      <c r="C25" s="91">
        <v>2</v>
      </c>
      <c r="D25" s="91">
        <v>100</v>
      </c>
      <c r="E25" s="111"/>
    </row>
    <row r="26" spans="1:5" ht="47.25" x14ac:dyDescent="0.25">
      <c r="A26" s="154" t="s">
        <v>450</v>
      </c>
      <c r="B26" s="92" t="s">
        <v>457</v>
      </c>
      <c r="C26" s="103">
        <v>2</v>
      </c>
      <c r="D26" s="89">
        <v>82.070262775971528</v>
      </c>
      <c r="E26" s="108">
        <v>1</v>
      </c>
    </row>
    <row r="27" spans="1:5" x14ac:dyDescent="0.25">
      <c r="A27" s="155"/>
      <c r="B27" s="5" t="s">
        <v>425</v>
      </c>
      <c r="C27" s="3">
        <v>1</v>
      </c>
      <c r="D27" s="17">
        <v>17.929737224028475</v>
      </c>
      <c r="E27" s="109">
        <v>3</v>
      </c>
    </row>
    <row r="28" spans="1:5" ht="16.5" thickBot="1" x14ac:dyDescent="0.3">
      <c r="A28" s="156"/>
      <c r="B28" s="93" t="s">
        <v>196</v>
      </c>
      <c r="C28" s="91">
        <v>3</v>
      </c>
      <c r="D28" s="91">
        <v>100</v>
      </c>
      <c r="E28" s="111"/>
    </row>
    <row r="29" spans="1:5" ht="47.25" x14ac:dyDescent="0.25">
      <c r="A29" s="154" t="s">
        <v>452</v>
      </c>
      <c r="B29" s="92" t="s">
        <v>457</v>
      </c>
      <c r="C29" s="103">
        <v>1</v>
      </c>
      <c r="D29" s="89">
        <v>100</v>
      </c>
      <c r="E29" s="108">
        <v>1</v>
      </c>
    </row>
    <row r="30" spans="1:5" ht="16.5" thickBot="1" x14ac:dyDescent="0.3">
      <c r="A30" s="156"/>
      <c r="B30" s="93" t="s">
        <v>196</v>
      </c>
      <c r="C30" s="91">
        <v>1</v>
      </c>
      <c r="D30" s="91">
        <v>100</v>
      </c>
      <c r="E30" s="111"/>
    </row>
    <row r="31" spans="1:5" ht="16.5" thickBot="1" x14ac:dyDescent="0.3">
      <c r="A31" s="160" t="s">
        <v>203</v>
      </c>
      <c r="B31" s="161"/>
      <c r="C31" s="100">
        <v>78</v>
      </c>
      <c r="D31" s="162"/>
      <c r="E31" s="163"/>
    </row>
    <row r="32" spans="1:5" ht="59.1" customHeight="1" x14ac:dyDescent="0.25">
      <c r="A32" s="159" t="s">
        <v>420</v>
      </c>
      <c r="B32" s="159"/>
      <c r="C32" s="159"/>
      <c r="D32" s="159"/>
      <c r="E32" s="159"/>
    </row>
    <row r="33" spans="1:5" x14ac:dyDescent="0.25">
      <c r="A33" s="158" t="s">
        <v>473</v>
      </c>
      <c r="B33" s="158"/>
      <c r="C33" s="158"/>
      <c r="D33" s="158"/>
      <c r="E33" s="158"/>
    </row>
    <row r="34" spans="1:5" x14ac:dyDescent="0.25">
      <c r="E34" s="1"/>
    </row>
    <row r="35" spans="1:5" x14ac:dyDescent="0.25">
      <c r="E35" s="1"/>
    </row>
    <row r="36" spans="1:5" x14ac:dyDescent="0.25">
      <c r="E36" s="1"/>
    </row>
    <row r="37" spans="1:5" x14ac:dyDescent="0.25">
      <c r="E37" s="1"/>
    </row>
    <row r="38" spans="1:5" x14ac:dyDescent="0.25">
      <c r="E38" s="1"/>
    </row>
    <row r="39" spans="1:5" x14ac:dyDescent="0.25">
      <c r="E39" s="1"/>
    </row>
    <row r="40" spans="1:5" x14ac:dyDescent="0.25">
      <c r="E40" s="1"/>
    </row>
    <row r="41" spans="1:5" x14ac:dyDescent="0.25">
      <c r="E41" s="1"/>
    </row>
    <row r="42" spans="1:5" x14ac:dyDescent="0.25">
      <c r="E42" s="1"/>
    </row>
    <row r="43" spans="1:5" x14ac:dyDescent="0.25">
      <c r="E43" s="1"/>
    </row>
    <row r="44" spans="1:5" x14ac:dyDescent="0.25">
      <c r="E44" s="1"/>
    </row>
    <row r="45" spans="1:5" x14ac:dyDescent="0.25">
      <c r="E45" s="1"/>
    </row>
    <row r="46" spans="1:5" x14ac:dyDescent="0.25">
      <c r="E46" s="1"/>
    </row>
    <row r="47" spans="1:5" x14ac:dyDescent="0.25">
      <c r="E47" s="1"/>
    </row>
    <row r="48" spans="1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</sheetData>
  <mergeCells count="16">
    <mergeCell ref="A33:E33"/>
    <mergeCell ref="A32:E32"/>
    <mergeCell ref="A2:E2"/>
    <mergeCell ref="A1:E1"/>
    <mergeCell ref="A31:B31"/>
    <mergeCell ref="D31:E31"/>
    <mergeCell ref="A29:A30"/>
    <mergeCell ref="A4:A9"/>
    <mergeCell ref="A10:A11"/>
    <mergeCell ref="A12:A13"/>
    <mergeCell ref="A14:A17"/>
    <mergeCell ref="A18:A19"/>
    <mergeCell ref="A20:A21"/>
    <mergeCell ref="A22:A23"/>
    <mergeCell ref="A24:A25"/>
    <mergeCell ref="A26:A28"/>
  </mergeCells>
  <printOptions horizontalCentered="1"/>
  <pageMargins left="0.19685039370078741" right="0.19685039370078741" top="0.78740157480314965" bottom="0.19685039370078741" header="0.31496062992125984" footer="0.31496062992125984"/>
  <pageSetup paperSize="9" orientation="landscape" r:id="rId1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/>
  </sheetPr>
  <dimension ref="A2:S344"/>
  <sheetViews>
    <sheetView workbookViewId="0">
      <selection activeCell="K203" sqref="K203"/>
    </sheetView>
  </sheetViews>
  <sheetFormatPr defaultRowHeight="15" outlineLevelCol="1" x14ac:dyDescent="0.25"/>
  <cols>
    <col min="1" max="1" width="39.5703125" style="27" customWidth="1"/>
    <col min="2" max="2" width="37.42578125" style="27" hidden="1" customWidth="1" outlineLevel="1"/>
    <col min="3" max="3" width="47.5703125" style="25" hidden="1" customWidth="1" outlineLevel="1"/>
    <col min="4" max="4" width="8.7109375" style="25" customWidth="1" collapsed="1"/>
    <col min="5" max="7" width="8.7109375" style="25" customWidth="1"/>
    <col min="8" max="8" width="8.28515625" style="25" customWidth="1"/>
    <col min="9" max="9" width="2.42578125" style="25" customWidth="1"/>
    <col min="10" max="13" width="12" style="25" customWidth="1"/>
    <col min="14" max="14" width="11.140625" style="25" customWidth="1"/>
    <col min="15" max="15" width="12.140625" style="25" customWidth="1"/>
    <col min="16" max="16" width="10.42578125" style="25" customWidth="1"/>
    <col min="17" max="17" width="14.28515625" style="25" bestFit="1" customWidth="1"/>
    <col min="18" max="18" width="13.5703125" style="25" bestFit="1" customWidth="1"/>
    <col min="19" max="19" width="12.5703125" style="25" customWidth="1"/>
    <col min="20" max="21" width="12" style="25" bestFit="1" customWidth="1"/>
    <col min="22" max="22" width="12" style="25" customWidth="1"/>
    <col min="23" max="23" width="8.85546875" style="25" customWidth="1"/>
    <col min="24" max="24" width="11.140625" style="25" customWidth="1"/>
    <col min="25" max="25" width="12" style="25" customWidth="1"/>
    <col min="26" max="33" width="15.140625" style="25" bestFit="1" customWidth="1"/>
    <col min="34" max="34" width="17.5703125" style="25" bestFit="1" customWidth="1"/>
    <col min="35" max="88" width="12" style="25" bestFit="1" customWidth="1"/>
    <col min="89" max="92" width="15.140625" style="25" bestFit="1" customWidth="1"/>
    <col min="93" max="93" width="17.5703125" style="25" bestFit="1" customWidth="1"/>
    <col min="94" max="102" width="12" style="25" bestFit="1" customWidth="1"/>
    <col min="103" max="106" width="11" style="25" bestFit="1" customWidth="1"/>
    <col min="107" max="112" width="12" style="25" bestFit="1" customWidth="1"/>
    <col min="113" max="113" width="8.85546875" style="25" bestFit="1" customWidth="1"/>
    <col min="114" max="115" width="11.140625" style="25" bestFit="1" customWidth="1"/>
    <col min="116" max="118" width="12" style="25" bestFit="1" customWidth="1"/>
    <col min="119" max="119" width="8.85546875" style="25" bestFit="1" customWidth="1"/>
    <col min="120" max="121" width="11.140625" style="25" bestFit="1" customWidth="1"/>
    <col min="122" max="122" width="12" style="25" bestFit="1" customWidth="1"/>
    <col min="123" max="256" width="9.140625" style="25"/>
    <col min="257" max="257" width="24.28515625" style="25" customWidth="1"/>
    <col min="258" max="258" width="29.28515625" style="25" customWidth="1"/>
    <col min="259" max="259" width="63" style="25" customWidth="1"/>
    <col min="260" max="263" width="8.7109375" style="25" customWidth="1"/>
    <col min="264" max="264" width="5.140625" style="25" customWidth="1"/>
    <col min="265" max="265" width="2.42578125" style="25" customWidth="1"/>
    <col min="266" max="269" width="12" style="25" customWidth="1"/>
    <col min="270" max="270" width="11.140625" style="25" customWidth="1"/>
    <col min="271" max="271" width="12.140625" style="25" customWidth="1"/>
    <col min="272" max="272" width="10.42578125" style="25" customWidth="1"/>
    <col min="273" max="273" width="14.28515625" style="25" bestFit="1" customWidth="1"/>
    <col min="274" max="274" width="13.5703125" style="25" bestFit="1" customWidth="1"/>
    <col min="275" max="275" width="12.5703125" style="25" customWidth="1"/>
    <col min="276" max="277" width="12" style="25" bestFit="1" customWidth="1"/>
    <col min="278" max="278" width="12" style="25" customWidth="1"/>
    <col min="279" max="279" width="8.85546875" style="25" customWidth="1"/>
    <col min="280" max="280" width="11.140625" style="25" customWidth="1"/>
    <col min="281" max="281" width="12" style="25" customWidth="1"/>
    <col min="282" max="289" width="15.140625" style="25" bestFit="1" customWidth="1"/>
    <col min="290" max="290" width="17.5703125" style="25" bestFit="1" customWidth="1"/>
    <col min="291" max="344" width="12" style="25" bestFit="1" customWidth="1"/>
    <col min="345" max="348" width="15.140625" style="25" bestFit="1" customWidth="1"/>
    <col min="349" max="349" width="17.5703125" style="25" bestFit="1" customWidth="1"/>
    <col min="350" max="358" width="12" style="25" bestFit="1" customWidth="1"/>
    <col min="359" max="362" width="11" style="25" bestFit="1" customWidth="1"/>
    <col min="363" max="368" width="12" style="25" bestFit="1" customWidth="1"/>
    <col min="369" max="369" width="8.85546875" style="25" bestFit="1" customWidth="1"/>
    <col min="370" max="371" width="11.140625" style="25" bestFit="1" customWidth="1"/>
    <col min="372" max="374" width="12" style="25" bestFit="1" customWidth="1"/>
    <col min="375" max="375" width="8.85546875" style="25" bestFit="1" customWidth="1"/>
    <col min="376" max="377" width="11.140625" style="25" bestFit="1" customWidth="1"/>
    <col min="378" max="378" width="12" style="25" bestFit="1" customWidth="1"/>
    <col min="379" max="512" width="9.140625" style="25"/>
    <col min="513" max="513" width="24.28515625" style="25" customWidth="1"/>
    <col min="514" max="514" width="29.28515625" style="25" customWidth="1"/>
    <col min="515" max="515" width="63" style="25" customWidth="1"/>
    <col min="516" max="519" width="8.7109375" style="25" customWidth="1"/>
    <col min="520" max="520" width="5.140625" style="25" customWidth="1"/>
    <col min="521" max="521" width="2.42578125" style="25" customWidth="1"/>
    <col min="522" max="525" width="12" style="25" customWidth="1"/>
    <col min="526" max="526" width="11.140625" style="25" customWidth="1"/>
    <col min="527" max="527" width="12.140625" style="25" customWidth="1"/>
    <col min="528" max="528" width="10.42578125" style="25" customWidth="1"/>
    <col min="529" max="529" width="14.28515625" style="25" bestFit="1" customWidth="1"/>
    <col min="530" max="530" width="13.5703125" style="25" bestFit="1" customWidth="1"/>
    <col min="531" max="531" width="12.5703125" style="25" customWidth="1"/>
    <col min="532" max="533" width="12" style="25" bestFit="1" customWidth="1"/>
    <col min="534" max="534" width="12" style="25" customWidth="1"/>
    <col min="535" max="535" width="8.85546875" style="25" customWidth="1"/>
    <col min="536" max="536" width="11.140625" style="25" customWidth="1"/>
    <col min="537" max="537" width="12" style="25" customWidth="1"/>
    <col min="538" max="545" width="15.140625" style="25" bestFit="1" customWidth="1"/>
    <col min="546" max="546" width="17.5703125" style="25" bestFit="1" customWidth="1"/>
    <col min="547" max="600" width="12" style="25" bestFit="1" customWidth="1"/>
    <col min="601" max="604" width="15.140625" style="25" bestFit="1" customWidth="1"/>
    <col min="605" max="605" width="17.5703125" style="25" bestFit="1" customWidth="1"/>
    <col min="606" max="614" width="12" style="25" bestFit="1" customWidth="1"/>
    <col min="615" max="618" width="11" style="25" bestFit="1" customWidth="1"/>
    <col min="619" max="624" width="12" style="25" bestFit="1" customWidth="1"/>
    <col min="625" max="625" width="8.85546875" style="25" bestFit="1" customWidth="1"/>
    <col min="626" max="627" width="11.140625" style="25" bestFit="1" customWidth="1"/>
    <col min="628" max="630" width="12" style="25" bestFit="1" customWidth="1"/>
    <col min="631" max="631" width="8.85546875" style="25" bestFit="1" customWidth="1"/>
    <col min="632" max="633" width="11.140625" style="25" bestFit="1" customWidth="1"/>
    <col min="634" max="634" width="12" style="25" bestFit="1" customWidth="1"/>
    <col min="635" max="768" width="9.140625" style="25"/>
    <col min="769" max="769" width="24.28515625" style="25" customWidth="1"/>
    <col min="770" max="770" width="29.28515625" style="25" customWidth="1"/>
    <col min="771" max="771" width="63" style="25" customWidth="1"/>
    <col min="772" max="775" width="8.7109375" style="25" customWidth="1"/>
    <col min="776" max="776" width="5.140625" style="25" customWidth="1"/>
    <col min="777" max="777" width="2.42578125" style="25" customWidth="1"/>
    <col min="778" max="781" width="12" style="25" customWidth="1"/>
    <col min="782" max="782" width="11.140625" style="25" customWidth="1"/>
    <col min="783" max="783" width="12.140625" style="25" customWidth="1"/>
    <col min="784" max="784" width="10.42578125" style="25" customWidth="1"/>
    <col min="785" max="785" width="14.28515625" style="25" bestFit="1" customWidth="1"/>
    <col min="786" max="786" width="13.5703125" style="25" bestFit="1" customWidth="1"/>
    <col min="787" max="787" width="12.5703125" style="25" customWidth="1"/>
    <col min="788" max="789" width="12" style="25" bestFit="1" customWidth="1"/>
    <col min="790" max="790" width="12" style="25" customWidth="1"/>
    <col min="791" max="791" width="8.85546875" style="25" customWidth="1"/>
    <col min="792" max="792" width="11.140625" style="25" customWidth="1"/>
    <col min="793" max="793" width="12" style="25" customWidth="1"/>
    <col min="794" max="801" width="15.140625" style="25" bestFit="1" customWidth="1"/>
    <col min="802" max="802" width="17.5703125" style="25" bestFit="1" customWidth="1"/>
    <col min="803" max="856" width="12" style="25" bestFit="1" customWidth="1"/>
    <col min="857" max="860" width="15.140625" style="25" bestFit="1" customWidth="1"/>
    <col min="861" max="861" width="17.5703125" style="25" bestFit="1" customWidth="1"/>
    <col min="862" max="870" width="12" style="25" bestFit="1" customWidth="1"/>
    <col min="871" max="874" width="11" style="25" bestFit="1" customWidth="1"/>
    <col min="875" max="880" width="12" style="25" bestFit="1" customWidth="1"/>
    <col min="881" max="881" width="8.85546875" style="25" bestFit="1" customWidth="1"/>
    <col min="882" max="883" width="11.140625" style="25" bestFit="1" customWidth="1"/>
    <col min="884" max="886" width="12" style="25" bestFit="1" customWidth="1"/>
    <col min="887" max="887" width="8.85546875" style="25" bestFit="1" customWidth="1"/>
    <col min="888" max="889" width="11.140625" style="25" bestFit="1" customWidth="1"/>
    <col min="890" max="890" width="12" style="25" bestFit="1" customWidth="1"/>
    <col min="891" max="1024" width="9.140625" style="25"/>
    <col min="1025" max="1025" width="24.28515625" style="25" customWidth="1"/>
    <col min="1026" max="1026" width="29.28515625" style="25" customWidth="1"/>
    <col min="1027" max="1027" width="63" style="25" customWidth="1"/>
    <col min="1028" max="1031" width="8.7109375" style="25" customWidth="1"/>
    <col min="1032" max="1032" width="5.140625" style="25" customWidth="1"/>
    <col min="1033" max="1033" width="2.42578125" style="25" customWidth="1"/>
    <col min="1034" max="1037" width="12" style="25" customWidth="1"/>
    <col min="1038" max="1038" width="11.140625" style="25" customWidth="1"/>
    <col min="1039" max="1039" width="12.140625" style="25" customWidth="1"/>
    <col min="1040" max="1040" width="10.42578125" style="25" customWidth="1"/>
    <col min="1041" max="1041" width="14.28515625" style="25" bestFit="1" customWidth="1"/>
    <col min="1042" max="1042" width="13.5703125" style="25" bestFit="1" customWidth="1"/>
    <col min="1043" max="1043" width="12.5703125" style="25" customWidth="1"/>
    <col min="1044" max="1045" width="12" style="25" bestFit="1" customWidth="1"/>
    <col min="1046" max="1046" width="12" style="25" customWidth="1"/>
    <col min="1047" max="1047" width="8.85546875" style="25" customWidth="1"/>
    <col min="1048" max="1048" width="11.140625" style="25" customWidth="1"/>
    <col min="1049" max="1049" width="12" style="25" customWidth="1"/>
    <col min="1050" max="1057" width="15.140625" style="25" bestFit="1" customWidth="1"/>
    <col min="1058" max="1058" width="17.5703125" style="25" bestFit="1" customWidth="1"/>
    <col min="1059" max="1112" width="12" style="25" bestFit="1" customWidth="1"/>
    <col min="1113" max="1116" width="15.140625" style="25" bestFit="1" customWidth="1"/>
    <col min="1117" max="1117" width="17.5703125" style="25" bestFit="1" customWidth="1"/>
    <col min="1118" max="1126" width="12" style="25" bestFit="1" customWidth="1"/>
    <col min="1127" max="1130" width="11" style="25" bestFit="1" customWidth="1"/>
    <col min="1131" max="1136" width="12" style="25" bestFit="1" customWidth="1"/>
    <col min="1137" max="1137" width="8.85546875" style="25" bestFit="1" customWidth="1"/>
    <col min="1138" max="1139" width="11.140625" style="25" bestFit="1" customWidth="1"/>
    <col min="1140" max="1142" width="12" style="25" bestFit="1" customWidth="1"/>
    <col min="1143" max="1143" width="8.85546875" style="25" bestFit="1" customWidth="1"/>
    <col min="1144" max="1145" width="11.140625" style="25" bestFit="1" customWidth="1"/>
    <col min="1146" max="1146" width="12" style="25" bestFit="1" customWidth="1"/>
    <col min="1147" max="1280" width="9.140625" style="25"/>
    <col min="1281" max="1281" width="24.28515625" style="25" customWidth="1"/>
    <col min="1282" max="1282" width="29.28515625" style="25" customWidth="1"/>
    <col min="1283" max="1283" width="63" style="25" customWidth="1"/>
    <col min="1284" max="1287" width="8.7109375" style="25" customWidth="1"/>
    <col min="1288" max="1288" width="5.140625" style="25" customWidth="1"/>
    <col min="1289" max="1289" width="2.42578125" style="25" customWidth="1"/>
    <col min="1290" max="1293" width="12" style="25" customWidth="1"/>
    <col min="1294" max="1294" width="11.140625" style="25" customWidth="1"/>
    <col min="1295" max="1295" width="12.140625" style="25" customWidth="1"/>
    <col min="1296" max="1296" width="10.42578125" style="25" customWidth="1"/>
    <col min="1297" max="1297" width="14.28515625" style="25" bestFit="1" customWidth="1"/>
    <col min="1298" max="1298" width="13.5703125" style="25" bestFit="1" customWidth="1"/>
    <col min="1299" max="1299" width="12.5703125" style="25" customWidth="1"/>
    <col min="1300" max="1301" width="12" style="25" bestFit="1" customWidth="1"/>
    <col min="1302" max="1302" width="12" style="25" customWidth="1"/>
    <col min="1303" max="1303" width="8.85546875" style="25" customWidth="1"/>
    <col min="1304" max="1304" width="11.140625" style="25" customWidth="1"/>
    <col min="1305" max="1305" width="12" style="25" customWidth="1"/>
    <col min="1306" max="1313" width="15.140625" style="25" bestFit="1" customWidth="1"/>
    <col min="1314" max="1314" width="17.5703125" style="25" bestFit="1" customWidth="1"/>
    <col min="1315" max="1368" width="12" style="25" bestFit="1" customWidth="1"/>
    <col min="1369" max="1372" width="15.140625" style="25" bestFit="1" customWidth="1"/>
    <col min="1373" max="1373" width="17.5703125" style="25" bestFit="1" customWidth="1"/>
    <col min="1374" max="1382" width="12" style="25" bestFit="1" customWidth="1"/>
    <col min="1383" max="1386" width="11" style="25" bestFit="1" customWidth="1"/>
    <col min="1387" max="1392" width="12" style="25" bestFit="1" customWidth="1"/>
    <col min="1393" max="1393" width="8.85546875" style="25" bestFit="1" customWidth="1"/>
    <col min="1394" max="1395" width="11.140625" style="25" bestFit="1" customWidth="1"/>
    <col min="1396" max="1398" width="12" style="25" bestFit="1" customWidth="1"/>
    <col min="1399" max="1399" width="8.85546875" style="25" bestFit="1" customWidth="1"/>
    <col min="1400" max="1401" width="11.140625" style="25" bestFit="1" customWidth="1"/>
    <col min="1402" max="1402" width="12" style="25" bestFit="1" customWidth="1"/>
    <col min="1403" max="1536" width="9.140625" style="25"/>
    <col min="1537" max="1537" width="24.28515625" style="25" customWidth="1"/>
    <col min="1538" max="1538" width="29.28515625" style="25" customWidth="1"/>
    <col min="1539" max="1539" width="63" style="25" customWidth="1"/>
    <col min="1540" max="1543" width="8.7109375" style="25" customWidth="1"/>
    <col min="1544" max="1544" width="5.140625" style="25" customWidth="1"/>
    <col min="1545" max="1545" width="2.42578125" style="25" customWidth="1"/>
    <col min="1546" max="1549" width="12" style="25" customWidth="1"/>
    <col min="1550" max="1550" width="11.140625" style="25" customWidth="1"/>
    <col min="1551" max="1551" width="12.140625" style="25" customWidth="1"/>
    <col min="1552" max="1552" width="10.42578125" style="25" customWidth="1"/>
    <col min="1553" max="1553" width="14.28515625" style="25" bestFit="1" customWidth="1"/>
    <col min="1554" max="1554" width="13.5703125" style="25" bestFit="1" customWidth="1"/>
    <col min="1555" max="1555" width="12.5703125" style="25" customWidth="1"/>
    <col min="1556" max="1557" width="12" style="25" bestFit="1" customWidth="1"/>
    <col min="1558" max="1558" width="12" style="25" customWidth="1"/>
    <col min="1559" max="1559" width="8.85546875" style="25" customWidth="1"/>
    <col min="1560" max="1560" width="11.140625" style="25" customWidth="1"/>
    <col min="1561" max="1561" width="12" style="25" customWidth="1"/>
    <col min="1562" max="1569" width="15.140625" style="25" bestFit="1" customWidth="1"/>
    <col min="1570" max="1570" width="17.5703125" style="25" bestFit="1" customWidth="1"/>
    <col min="1571" max="1624" width="12" style="25" bestFit="1" customWidth="1"/>
    <col min="1625" max="1628" width="15.140625" style="25" bestFit="1" customWidth="1"/>
    <col min="1629" max="1629" width="17.5703125" style="25" bestFit="1" customWidth="1"/>
    <col min="1630" max="1638" width="12" style="25" bestFit="1" customWidth="1"/>
    <col min="1639" max="1642" width="11" style="25" bestFit="1" customWidth="1"/>
    <col min="1643" max="1648" width="12" style="25" bestFit="1" customWidth="1"/>
    <col min="1649" max="1649" width="8.85546875" style="25" bestFit="1" customWidth="1"/>
    <col min="1650" max="1651" width="11.140625" style="25" bestFit="1" customWidth="1"/>
    <col min="1652" max="1654" width="12" style="25" bestFit="1" customWidth="1"/>
    <col min="1655" max="1655" width="8.85546875" style="25" bestFit="1" customWidth="1"/>
    <col min="1656" max="1657" width="11.140625" style="25" bestFit="1" customWidth="1"/>
    <col min="1658" max="1658" width="12" style="25" bestFit="1" customWidth="1"/>
    <col min="1659" max="1792" width="9.140625" style="25"/>
    <col min="1793" max="1793" width="24.28515625" style="25" customWidth="1"/>
    <col min="1794" max="1794" width="29.28515625" style="25" customWidth="1"/>
    <col min="1795" max="1795" width="63" style="25" customWidth="1"/>
    <col min="1796" max="1799" width="8.7109375" style="25" customWidth="1"/>
    <col min="1800" max="1800" width="5.140625" style="25" customWidth="1"/>
    <col min="1801" max="1801" width="2.42578125" style="25" customWidth="1"/>
    <col min="1802" max="1805" width="12" style="25" customWidth="1"/>
    <col min="1806" max="1806" width="11.140625" style="25" customWidth="1"/>
    <col min="1807" max="1807" width="12.140625" style="25" customWidth="1"/>
    <col min="1808" max="1808" width="10.42578125" style="25" customWidth="1"/>
    <col min="1809" max="1809" width="14.28515625" style="25" bestFit="1" customWidth="1"/>
    <col min="1810" max="1810" width="13.5703125" style="25" bestFit="1" customWidth="1"/>
    <col min="1811" max="1811" width="12.5703125" style="25" customWidth="1"/>
    <col min="1812" max="1813" width="12" style="25" bestFit="1" customWidth="1"/>
    <col min="1814" max="1814" width="12" style="25" customWidth="1"/>
    <col min="1815" max="1815" width="8.85546875" style="25" customWidth="1"/>
    <col min="1816" max="1816" width="11.140625" style="25" customWidth="1"/>
    <col min="1817" max="1817" width="12" style="25" customWidth="1"/>
    <col min="1818" max="1825" width="15.140625" style="25" bestFit="1" customWidth="1"/>
    <col min="1826" max="1826" width="17.5703125" style="25" bestFit="1" customWidth="1"/>
    <col min="1827" max="1880" width="12" style="25" bestFit="1" customWidth="1"/>
    <col min="1881" max="1884" width="15.140625" style="25" bestFit="1" customWidth="1"/>
    <col min="1885" max="1885" width="17.5703125" style="25" bestFit="1" customWidth="1"/>
    <col min="1886" max="1894" width="12" style="25" bestFit="1" customWidth="1"/>
    <col min="1895" max="1898" width="11" style="25" bestFit="1" customWidth="1"/>
    <col min="1899" max="1904" width="12" style="25" bestFit="1" customWidth="1"/>
    <col min="1905" max="1905" width="8.85546875" style="25" bestFit="1" customWidth="1"/>
    <col min="1906" max="1907" width="11.140625" style="25" bestFit="1" customWidth="1"/>
    <col min="1908" max="1910" width="12" style="25" bestFit="1" customWidth="1"/>
    <col min="1911" max="1911" width="8.85546875" style="25" bestFit="1" customWidth="1"/>
    <col min="1912" max="1913" width="11.140625" style="25" bestFit="1" customWidth="1"/>
    <col min="1914" max="1914" width="12" style="25" bestFit="1" customWidth="1"/>
    <col min="1915" max="2048" width="9.140625" style="25"/>
    <col min="2049" max="2049" width="24.28515625" style="25" customWidth="1"/>
    <col min="2050" max="2050" width="29.28515625" style="25" customWidth="1"/>
    <col min="2051" max="2051" width="63" style="25" customWidth="1"/>
    <col min="2052" max="2055" width="8.7109375" style="25" customWidth="1"/>
    <col min="2056" max="2056" width="5.140625" style="25" customWidth="1"/>
    <col min="2057" max="2057" width="2.42578125" style="25" customWidth="1"/>
    <col min="2058" max="2061" width="12" style="25" customWidth="1"/>
    <col min="2062" max="2062" width="11.140625" style="25" customWidth="1"/>
    <col min="2063" max="2063" width="12.140625" style="25" customWidth="1"/>
    <col min="2064" max="2064" width="10.42578125" style="25" customWidth="1"/>
    <col min="2065" max="2065" width="14.28515625" style="25" bestFit="1" customWidth="1"/>
    <col min="2066" max="2066" width="13.5703125" style="25" bestFit="1" customWidth="1"/>
    <col min="2067" max="2067" width="12.5703125" style="25" customWidth="1"/>
    <col min="2068" max="2069" width="12" style="25" bestFit="1" customWidth="1"/>
    <col min="2070" max="2070" width="12" style="25" customWidth="1"/>
    <col min="2071" max="2071" width="8.85546875" style="25" customWidth="1"/>
    <col min="2072" max="2072" width="11.140625" style="25" customWidth="1"/>
    <col min="2073" max="2073" width="12" style="25" customWidth="1"/>
    <col min="2074" max="2081" width="15.140625" style="25" bestFit="1" customWidth="1"/>
    <col min="2082" max="2082" width="17.5703125" style="25" bestFit="1" customWidth="1"/>
    <col min="2083" max="2136" width="12" style="25" bestFit="1" customWidth="1"/>
    <col min="2137" max="2140" width="15.140625" style="25" bestFit="1" customWidth="1"/>
    <col min="2141" max="2141" width="17.5703125" style="25" bestFit="1" customWidth="1"/>
    <col min="2142" max="2150" width="12" style="25" bestFit="1" customWidth="1"/>
    <col min="2151" max="2154" width="11" style="25" bestFit="1" customWidth="1"/>
    <col min="2155" max="2160" width="12" style="25" bestFit="1" customWidth="1"/>
    <col min="2161" max="2161" width="8.85546875" style="25" bestFit="1" customWidth="1"/>
    <col min="2162" max="2163" width="11.140625" style="25" bestFit="1" customWidth="1"/>
    <col min="2164" max="2166" width="12" style="25" bestFit="1" customWidth="1"/>
    <col min="2167" max="2167" width="8.85546875" style="25" bestFit="1" customWidth="1"/>
    <col min="2168" max="2169" width="11.140625" style="25" bestFit="1" customWidth="1"/>
    <col min="2170" max="2170" width="12" style="25" bestFit="1" customWidth="1"/>
    <col min="2171" max="2304" width="9.140625" style="25"/>
    <col min="2305" max="2305" width="24.28515625" style="25" customWidth="1"/>
    <col min="2306" max="2306" width="29.28515625" style="25" customWidth="1"/>
    <col min="2307" max="2307" width="63" style="25" customWidth="1"/>
    <col min="2308" max="2311" width="8.7109375" style="25" customWidth="1"/>
    <col min="2312" max="2312" width="5.140625" style="25" customWidth="1"/>
    <col min="2313" max="2313" width="2.42578125" style="25" customWidth="1"/>
    <col min="2314" max="2317" width="12" style="25" customWidth="1"/>
    <col min="2318" max="2318" width="11.140625" style="25" customWidth="1"/>
    <col min="2319" max="2319" width="12.140625" style="25" customWidth="1"/>
    <col min="2320" max="2320" width="10.42578125" style="25" customWidth="1"/>
    <col min="2321" max="2321" width="14.28515625" style="25" bestFit="1" customWidth="1"/>
    <col min="2322" max="2322" width="13.5703125" style="25" bestFit="1" customWidth="1"/>
    <col min="2323" max="2323" width="12.5703125" style="25" customWidth="1"/>
    <col min="2324" max="2325" width="12" style="25" bestFit="1" customWidth="1"/>
    <col min="2326" max="2326" width="12" style="25" customWidth="1"/>
    <col min="2327" max="2327" width="8.85546875" style="25" customWidth="1"/>
    <col min="2328" max="2328" width="11.140625" style="25" customWidth="1"/>
    <col min="2329" max="2329" width="12" style="25" customWidth="1"/>
    <col min="2330" max="2337" width="15.140625" style="25" bestFit="1" customWidth="1"/>
    <col min="2338" max="2338" width="17.5703125" style="25" bestFit="1" customWidth="1"/>
    <col min="2339" max="2392" width="12" style="25" bestFit="1" customWidth="1"/>
    <col min="2393" max="2396" width="15.140625" style="25" bestFit="1" customWidth="1"/>
    <col min="2397" max="2397" width="17.5703125" style="25" bestFit="1" customWidth="1"/>
    <col min="2398" max="2406" width="12" style="25" bestFit="1" customWidth="1"/>
    <col min="2407" max="2410" width="11" style="25" bestFit="1" customWidth="1"/>
    <col min="2411" max="2416" width="12" style="25" bestFit="1" customWidth="1"/>
    <col min="2417" max="2417" width="8.85546875" style="25" bestFit="1" customWidth="1"/>
    <col min="2418" max="2419" width="11.140625" style="25" bestFit="1" customWidth="1"/>
    <col min="2420" max="2422" width="12" style="25" bestFit="1" customWidth="1"/>
    <col min="2423" max="2423" width="8.85546875" style="25" bestFit="1" customWidth="1"/>
    <col min="2424" max="2425" width="11.140625" style="25" bestFit="1" customWidth="1"/>
    <col min="2426" max="2426" width="12" style="25" bestFit="1" customWidth="1"/>
    <col min="2427" max="2560" width="9.140625" style="25"/>
    <col min="2561" max="2561" width="24.28515625" style="25" customWidth="1"/>
    <col min="2562" max="2562" width="29.28515625" style="25" customWidth="1"/>
    <col min="2563" max="2563" width="63" style="25" customWidth="1"/>
    <col min="2564" max="2567" width="8.7109375" style="25" customWidth="1"/>
    <col min="2568" max="2568" width="5.140625" style="25" customWidth="1"/>
    <col min="2569" max="2569" width="2.42578125" style="25" customWidth="1"/>
    <col min="2570" max="2573" width="12" style="25" customWidth="1"/>
    <col min="2574" max="2574" width="11.140625" style="25" customWidth="1"/>
    <col min="2575" max="2575" width="12.140625" style="25" customWidth="1"/>
    <col min="2576" max="2576" width="10.42578125" style="25" customWidth="1"/>
    <col min="2577" max="2577" width="14.28515625" style="25" bestFit="1" customWidth="1"/>
    <col min="2578" max="2578" width="13.5703125" style="25" bestFit="1" customWidth="1"/>
    <col min="2579" max="2579" width="12.5703125" style="25" customWidth="1"/>
    <col min="2580" max="2581" width="12" style="25" bestFit="1" customWidth="1"/>
    <col min="2582" max="2582" width="12" style="25" customWidth="1"/>
    <col min="2583" max="2583" width="8.85546875" style="25" customWidth="1"/>
    <col min="2584" max="2584" width="11.140625" style="25" customWidth="1"/>
    <col min="2585" max="2585" width="12" style="25" customWidth="1"/>
    <col min="2586" max="2593" width="15.140625" style="25" bestFit="1" customWidth="1"/>
    <col min="2594" max="2594" width="17.5703125" style="25" bestFit="1" customWidth="1"/>
    <col min="2595" max="2648" width="12" style="25" bestFit="1" customWidth="1"/>
    <col min="2649" max="2652" width="15.140625" style="25" bestFit="1" customWidth="1"/>
    <col min="2653" max="2653" width="17.5703125" style="25" bestFit="1" customWidth="1"/>
    <col min="2654" max="2662" width="12" style="25" bestFit="1" customWidth="1"/>
    <col min="2663" max="2666" width="11" style="25" bestFit="1" customWidth="1"/>
    <col min="2667" max="2672" width="12" style="25" bestFit="1" customWidth="1"/>
    <col min="2673" max="2673" width="8.85546875" style="25" bestFit="1" customWidth="1"/>
    <col min="2674" max="2675" width="11.140625" style="25" bestFit="1" customWidth="1"/>
    <col min="2676" max="2678" width="12" style="25" bestFit="1" customWidth="1"/>
    <col min="2679" max="2679" width="8.85546875" style="25" bestFit="1" customWidth="1"/>
    <col min="2680" max="2681" width="11.140625" style="25" bestFit="1" customWidth="1"/>
    <col min="2682" max="2682" width="12" style="25" bestFit="1" customWidth="1"/>
    <col min="2683" max="2816" width="9.140625" style="25"/>
    <col min="2817" max="2817" width="24.28515625" style="25" customWidth="1"/>
    <col min="2818" max="2818" width="29.28515625" style="25" customWidth="1"/>
    <col min="2819" max="2819" width="63" style="25" customWidth="1"/>
    <col min="2820" max="2823" width="8.7109375" style="25" customWidth="1"/>
    <col min="2824" max="2824" width="5.140625" style="25" customWidth="1"/>
    <col min="2825" max="2825" width="2.42578125" style="25" customWidth="1"/>
    <col min="2826" max="2829" width="12" style="25" customWidth="1"/>
    <col min="2830" max="2830" width="11.140625" style="25" customWidth="1"/>
    <col min="2831" max="2831" width="12.140625" style="25" customWidth="1"/>
    <col min="2832" max="2832" width="10.42578125" style="25" customWidth="1"/>
    <col min="2833" max="2833" width="14.28515625" style="25" bestFit="1" customWidth="1"/>
    <col min="2834" max="2834" width="13.5703125" style="25" bestFit="1" customWidth="1"/>
    <col min="2835" max="2835" width="12.5703125" style="25" customWidth="1"/>
    <col min="2836" max="2837" width="12" style="25" bestFit="1" customWidth="1"/>
    <col min="2838" max="2838" width="12" style="25" customWidth="1"/>
    <col min="2839" max="2839" width="8.85546875" style="25" customWidth="1"/>
    <col min="2840" max="2840" width="11.140625" style="25" customWidth="1"/>
    <col min="2841" max="2841" width="12" style="25" customWidth="1"/>
    <col min="2842" max="2849" width="15.140625" style="25" bestFit="1" customWidth="1"/>
    <col min="2850" max="2850" width="17.5703125" style="25" bestFit="1" customWidth="1"/>
    <col min="2851" max="2904" width="12" style="25" bestFit="1" customWidth="1"/>
    <col min="2905" max="2908" width="15.140625" style="25" bestFit="1" customWidth="1"/>
    <col min="2909" max="2909" width="17.5703125" style="25" bestFit="1" customWidth="1"/>
    <col min="2910" max="2918" width="12" style="25" bestFit="1" customWidth="1"/>
    <col min="2919" max="2922" width="11" style="25" bestFit="1" customWidth="1"/>
    <col min="2923" max="2928" width="12" style="25" bestFit="1" customWidth="1"/>
    <col min="2929" max="2929" width="8.85546875" style="25" bestFit="1" customWidth="1"/>
    <col min="2930" max="2931" width="11.140625" style="25" bestFit="1" customWidth="1"/>
    <col min="2932" max="2934" width="12" style="25" bestFit="1" customWidth="1"/>
    <col min="2935" max="2935" width="8.85546875" style="25" bestFit="1" customWidth="1"/>
    <col min="2936" max="2937" width="11.140625" style="25" bestFit="1" customWidth="1"/>
    <col min="2938" max="2938" width="12" style="25" bestFit="1" customWidth="1"/>
    <col min="2939" max="3072" width="9.140625" style="25"/>
    <col min="3073" max="3073" width="24.28515625" style="25" customWidth="1"/>
    <col min="3074" max="3074" width="29.28515625" style="25" customWidth="1"/>
    <col min="3075" max="3075" width="63" style="25" customWidth="1"/>
    <col min="3076" max="3079" width="8.7109375" style="25" customWidth="1"/>
    <col min="3080" max="3080" width="5.140625" style="25" customWidth="1"/>
    <col min="3081" max="3081" width="2.42578125" style="25" customWidth="1"/>
    <col min="3082" max="3085" width="12" style="25" customWidth="1"/>
    <col min="3086" max="3086" width="11.140625" style="25" customWidth="1"/>
    <col min="3087" max="3087" width="12.140625" style="25" customWidth="1"/>
    <col min="3088" max="3088" width="10.42578125" style="25" customWidth="1"/>
    <col min="3089" max="3089" width="14.28515625" style="25" bestFit="1" customWidth="1"/>
    <col min="3090" max="3090" width="13.5703125" style="25" bestFit="1" customWidth="1"/>
    <col min="3091" max="3091" width="12.5703125" style="25" customWidth="1"/>
    <col min="3092" max="3093" width="12" style="25" bestFit="1" customWidth="1"/>
    <col min="3094" max="3094" width="12" style="25" customWidth="1"/>
    <col min="3095" max="3095" width="8.85546875" style="25" customWidth="1"/>
    <col min="3096" max="3096" width="11.140625" style="25" customWidth="1"/>
    <col min="3097" max="3097" width="12" style="25" customWidth="1"/>
    <col min="3098" max="3105" width="15.140625" style="25" bestFit="1" customWidth="1"/>
    <col min="3106" max="3106" width="17.5703125" style="25" bestFit="1" customWidth="1"/>
    <col min="3107" max="3160" width="12" style="25" bestFit="1" customWidth="1"/>
    <col min="3161" max="3164" width="15.140625" style="25" bestFit="1" customWidth="1"/>
    <col min="3165" max="3165" width="17.5703125" style="25" bestFit="1" customWidth="1"/>
    <col min="3166" max="3174" width="12" style="25" bestFit="1" customWidth="1"/>
    <col min="3175" max="3178" width="11" style="25" bestFit="1" customWidth="1"/>
    <col min="3179" max="3184" width="12" style="25" bestFit="1" customWidth="1"/>
    <col min="3185" max="3185" width="8.85546875" style="25" bestFit="1" customWidth="1"/>
    <col min="3186" max="3187" width="11.140625" style="25" bestFit="1" customWidth="1"/>
    <col min="3188" max="3190" width="12" style="25" bestFit="1" customWidth="1"/>
    <col min="3191" max="3191" width="8.85546875" style="25" bestFit="1" customWidth="1"/>
    <col min="3192" max="3193" width="11.140625" style="25" bestFit="1" customWidth="1"/>
    <col min="3194" max="3194" width="12" style="25" bestFit="1" customWidth="1"/>
    <col min="3195" max="3328" width="9.140625" style="25"/>
    <col min="3329" max="3329" width="24.28515625" style="25" customWidth="1"/>
    <col min="3330" max="3330" width="29.28515625" style="25" customWidth="1"/>
    <col min="3331" max="3331" width="63" style="25" customWidth="1"/>
    <col min="3332" max="3335" width="8.7109375" style="25" customWidth="1"/>
    <col min="3336" max="3336" width="5.140625" style="25" customWidth="1"/>
    <col min="3337" max="3337" width="2.42578125" style="25" customWidth="1"/>
    <col min="3338" max="3341" width="12" style="25" customWidth="1"/>
    <col min="3342" max="3342" width="11.140625" style="25" customWidth="1"/>
    <col min="3343" max="3343" width="12.140625" style="25" customWidth="1"/>
    <col min="3344" max="3344" width="10.42578125" style="25" customWidth="1"/>
    <col min="3345" max="3345" width="14.28515625" style="25" bestFit="1" customWidth="1"/>
    <col min="3346" max="3346" width="13.5703125" style="25" bestFit="1" customWidth="1"/>
    <col min="3347" max="3347" width="12.5703125" style="25" customWidth="1"/>
    <col min="3348" max="3349" width="12" style="25" bestFit="1" customWidth="1"/>
    <col min="3350" max="3350" width="12" style="25" customWidth="1"/>
    <col min="3351" max="3351" width="8.85546875" style="25" customWidth="1"/>
    <col min="3352" max="3352" width="11.140625" style="25" customWidth="1"/>
    <col min="3353" max="3353" width="12" style="25" customWidth="1"/>
    <col min="3354" max="3361" width="15.140625" style="25" bestFit="1" customWidth="1"/>
    <col min="3362" max="3362" width="17.5703125" style="25" bestFit="1" customWidth="1"/>
    <col min="3363" max="3416" width="12" style="25" bestFit="1" customWidth="1"/>
    <col min="3417" max="3420" width="15.140625" style="25" bestFit="1" customWidth="1"/>
    <col min="3421" max="3421" width="17.5703125" style="25" bestFit="1" customWidth="1"/>
    <col min="3422" max="3430" width="12" style="25" bestFit="1" customWidth="1"/>
    <col min="3431" max="3434" width="11" style="25" bestFit="1" customWidth="1"/>
    <col min="3435" max="3440" width="12" style="25" bestFit="1" customWidth="1"/>
    <col min="3441" max="3441" width="8.85546875" style="25" bestFit="1" customWidth="1"/>
    <col min="3442" max="3443" width="11.140625" style="25" bestFit="1" customWidth="1"/>
    <col min="3444" max="3446" width="12" style="25" bestFit="1" customWidth="1"/>
    <col min="3447" max="3447" width="8.85546875" style="25" bestFit="1" customWidth="1"/>
    <col min="3448" max="3449" width="11.140625" style="25" bestFit="1" customWidth="1"/>
    <col min="3450" max="3450" width="12" style="25" bestFit="1" customWidth="1"/>
    <col min="3451" max="3584" width="9.140625" style="25"/>
    <col min="3585" max="3585" width="24.28515625" style="25" customWidth="1"/>
    <col min="3586" max="3586" width="29.28515625" style="25" customWidth="1"/>
    <col min="3587" max="3587" width="63" style="25" customWidth="1"/>
    <col min="3588" max="3591" width="8.7109375" style="25" customWidth="1"/>
    <col min="3592" max="3592" width="5.140625" style="25" customWidth="1"/>
    <col min="3593" max="3593" width="2.42578125" style="25" customWidth="1"/>
    <col min="3594" max="3597" width="12" style="25" customWidth="1"/>
    <col min="3598" max="3598" width="11.140625" style="25" customWidth="1"/>
    <col min="3599" max="3599" width="12.140625" style="25" customWidth="1"/>
    <col min="3600" max="3600" width="10.42578125" style="25" customWidth="1"/>
    <col min="3601" max="3601" width="14.28515625" style="25" bestFit="1" customWidth="1"/>
    <col min="3602" max="3602" width="13.5703125" style="25" bestFit="1" customWidth="1"/>
    <col min="3603" max="3603" width="12.5703125" style="25" customWidth="1"/>
    <col min="3604" max="3605" width="12" style="25" bestFit="1" customWidth="1"/>
    <col min="3606" max="3606" width="12" style="25" customWidth="1"/>
    <col min="3607" max="3607" width="8.85546875" style="25" customWidth="1"/>
    <col min="3608" max="3608" width="11.140625" style="25" customWidth="1"/>
    <col min="3609" max="3609" width="12" style="25" customWidth="1"/>
    <col min="3610" max="3617" width="15.140625" style="25" bestFit="1" customWidth="1"/>
    <col min="3618" max="3618" width="17.5703125" style="25" bestFit="1" customWidth="1"/>
    <col min="3619" max="3672" width="12" style="25" bestFit="1" customWidth="1"/>
    <col min="3673" max="3676" width="15.140625" style="25" bestFit="1" customWidth="1"/>
    <col min="3677" max="3677" width="17.5703125" style="25" bestFit="1" customWidth="1"/>
    <col min="3678" max="3686" width="12" style="25" bestFit="1" customWidth="1"/>
    <col min="3687" max="3690" width="11" style="25" bestFit="1" customWidth="1"/>
    <col min="3691" max="3696" width="12" style="25" bestFit="1" customWidth="1"/>
    <col min="3697" max="3697" width="8.85546875" style="25" bestFit="1" customWidth="1"/>
    <col min="3698" max="3699" width="11.140625" style="25" bestFit="1" customWidth="1"/>
    <col min="3700" max="3702" width="12" style="25" bestFit="1" customWidth="1"/>
    <col min="3703" max="3703" width="8.85546875" style="25" bestFit="1" customWidth="1"/>
    <col min="3704" max="3705" width="11.140625" style="25" bestFit="1" customWidth="1"/>
    <col min="3706" max="3706" width="12" style="25" bestFit="1" customWidth="1"/>
    <col min="3707" max="3840" width="9.140625" style="25"/>
    <col min="3841" max="3841" width="24.28515625" style="25" customWidth="1"/>
    <col min="3842" max="3842" width="29.28515625" style="25" customWidth="1"/>
    <col min="3843" max="3843" width="63" style="25" customWidth="1"/>
    <col min="3844" max="3847" width="8.7109375" style="25" customWidth="1"/>
    <col min="3848" max="3848" width="5.140625" style="25" customWidth="1"/>
    <col min="3849" max="3849" width="2.42578125" style="25" customWidth="1"/>
    <col min="3850" max="3853" width="12" style="25" customWidth="1"/>
    <col min="3854" max="3854" width="11.140625" style="25" customWidth="1"/>
    <col min="3855" max="3855" width="12.140625" style="25" customWidth="1"/>
    <col min="3856" max="3856" width="10.42578125" style="25" customWidth="1"/>
    <col min="3857" max="3857" width="14.28515625" style="25" bestFit="1" customWidth="1"/>
    <col min="3858" max="3858" width="13.5703125" style="25" bestFit="1" customWidth="1"/>
    <col min="3859" max="3859" width="12.5703125" style="25" customWidth="1"/>
    <col min="3860" max="3861" width="12" style="25" bestFit="1" customWidth="1"/>
    <col min="3862" max="3862" width="12" style="25" customWidth="1"/>
    <col min="3863" max="3863" width="8.85546875" style="25" customWidth="1"/>
    <col min="3864" max="3864" width="11.140625" style="25" customWidth="1"/>
    <col min="3865" max="3865" width="12" style="25" customWidth="1"/>
    <col min="3866" max="3873" width="15.140625" style="25" bestFit="1" customWidth="1"/>
    <col min="3874" max="3874" width="17.5703125" style="25" bestFit="1" customWidth="1"/>
    <col min="3875" max="3928" width="12" style="25" bestFit="1" customWidth="1"/>
    <col min="3929" max="3932" width="15.140625" style="25" bestFit="1" customWidth="1"/>
    <col min="3933" max="3933" width="17.5703125" style="25" bestFit="1" customWidth="1"/>
    <col min="3934" max="3942" width="12" style="25" bestFit="1" customWidth="1"/>
    <col min="3943" max="3946" width="11" style="25" bestFit="1" customWidth="1"/>
    <col min="3947" max="3952" width="12" style="25" bestFit="1" customWidth="1"/>
    <col min="3953" max="3953" width="8.85546875" style="25" bestFit="1" customWidth="1"/>
    <col min="3954" max="3955" width="11.140625" style="25" bestFit="1" customWidth="1"/>
    <col min="3956" max="3958" width="12" style="25" bestFit="1" customWidth="1"/>
    <col min="3959" max="3959" width="8.85546875" style="25" bestFit="1" customWidth="1"/>
    <col min="3960" max="3961" width="11.140625" style="25" bestFit="1" customWidth="1"/>
    <col min="3962" max="3962" width="12" style="25" bestFit="1" customWidth="1"/>
    <col min="3963" max="4096" width="9.140625" style="25"/>
    <col min="4097" max="4097" width="24.28515625" style="25" customWidth="1"/>
    <col min="4098" max="4098" width="29.28515625" style="25" customWidth="1"/>
    <col min="4099" max="4099" width="63" style="25" customWidth="1"/>
    <col min="4100" max="4103" width="8.7109375" style="25" customWidth="1"/>
    <col min="4104" max="4104" width="5.140625" style="25" customWidth="1"/>
    <col min="4105" max="4105" width="2.42578125" style="25" customWidth="1"/>
    <col min="4106" max="4109" width="12" style="25" customWidth="1"/>
    <col min="4110" max="4110" width="11.140625" style="25" customWidth="1"/>
    <col min="4111" max="4111" width="12.140625" style="25" customWidth="1"/>
    <col min="4112" max="4112" width="10.42578125" style="25" customWidth="1"/>
    <col min="4113" max="4113" width="14.28515625" style="25" bestFit="1" customWidth="1"/>
    <col min="4114" max="4114" width="13.5703125" style="25" bestFit="1" customWidth="1"/>
    <col min="4115" max="4115" width="12.5703125" style="25" customWidth="1"/>
    <col min="4116" max="4117" width="12" style="25" bestFit="1" customWidth="1"/>
    <col min="4118" max="4118" width="12" style="25" customWidth="1"/>
    <col min="4119" max="4119" width="8.85546875" style="25" customWidth="1"/>
    <col min="4120" max="4120" width="11.140625" style="25" customWidth="1"/>
    <col min="4121" max="4121" width="12" style="25" customWidth="1"/>
    <col min="4122" max="4129" width="15.140625" style="25" bestFit="1" customWidth="1"/>
    <col min="4130" max="4130" width="17.5703125" style="25" bestFit="1" customWidth="1"/>
    <col min="4131" max="4184" width="12" style="25" bestFit="1" customWidth="1"/>
    <col min="4185" max="4188" width="15.140625" style="25" bestFit="1" customWidth="1"/>
    <col min="4189" max="4189" width="17.5703125" style="25" bestFit="1" customWidth="1"/>
    <col min="4190" max="4198" width="12" style="25" bestFit="1" customWidth="1"/>
    <col min="4199" max="4202" width="11" style="25" bestFit="1" customWidth="1"/>
    <col min="4203" max="4208" width="12" style="25" bestFit="1" customWidth="1"/>
    <col min="4209" max="4209" width="8.85546875" style="25" bestFit="1" customWidth="1"/>
    <col min="4210" max="4211" width="11.140625" style="25" bestFit="1" customWidth="1"/>
    <col min="4212" max="4214" width="12" style="25" bestFit="1" customWidth="1"/>
    <col min="4215" max="4215" width="8.85546875" style="25" bestFit="1" customWidth="1"/>
    <col min="4216" max="4217" width="11.140625" style="25" bestFit="1" customWidth="1"/>
    <col min="4218" max="4218" width="12" style="25" bestFit="1" customWidth="1"/>
    <col min="4219" max="4352" width="9.140625" style="25"/>
    <col min="4353" max="4353" width="24.28515625" style="25" customWidth="1"/>
    <col min="4354" max="4354" width="29.28515625" style="25" customWidth="1"/>
    <col min="4355" max="4355" width="63" style="25" customWidth="1"/>
    <col min="4356" max="4359" width="8.7109375" style="25" customWidth="1"/>
    <col min="4360" max="4360" width="5.140625" style="25" customWidth="1"/>
    <col min="4361" max="4361" width="2.42578125" style="25" customWidth="1"/>
    <col min="4362" max="4365" width="12" style="25" customWidth="1"/>
    <col min="4366" max="4366" width="11.140625" style="25" customWidth="1"/>
    <col min="4367" max="4367" width="12.140625" style="25" customWidth="1"/>
    <col min="4368" max="4368" width="10.42578125" style="25" customWidth="1"/>
    <col min="4369" max="4369" width="14.28515625" style="25" bestFit="1" customWidth="1"/>
    <col min="4370" max="4370" width="13.5703125" style="25" bestFit="1" customWidth="1"/>
    <col min="4371" max="4371" width="12.5703125" style="25" customWidth="1"/>
    <col min="4372" max="4373" width="12" style="25" bestFit="1" customWidth="1"/>
    <col min="4374" max="4374" width="12" style="25" customWidth="1"/>
    <col min="4375" max="4375" width="8.85546875" style="25" customWidth="1"/>
    <col min="4376" max="4376" width="11.140625" style="25" customWidth="1"/>
    <col min="4377" max="4377" width="12" style="25" customWidth="1"/>
    <col min="4378" max="4385" width="15.140625" style="25" bestFit="1" customWidth="1"/>
    <col min="4386" max="4386" width="17.5703125" style="25" bestFit="1" customWidth="1"/>
    <col min="4387" max="4440" width="12" style="25" bestFit="1" customWidth="1"/>
    <col min="4441" max="4444" width="15.140625" style="25" bestFit="1" customWidth="1"/>
    <col min="4445" max="4445" width="17.5703125" style="25" bestFit="1" customWidth="1"/>
    <col min="4446" max="4454" width="12" style="25" bestFit="1" customWidth="1"/>
    <col min="4455" max="4458" width="11" style="25" bestFit="1" customWidth="1"/>
    <col min="4459" max="4464" width="12" style="25" bestFit="1" customWidth="1"/>
    <col min="4465" max="4465" width="8.85546875" style="25" bestFit="1" customWidth="1"/>
    <col min="4466" max="4467" width="11.140625" style="25" bestFit="1" customWidth="1"/>
    <col min="4468" max="4470" width="12" style="25" bestFit="1" customWidth="1"/>
    <col min="4471" max="4471" width="8.85546875" style="25" bestFit="1" customWidth="1"/>
    <col min="4472" max="4473" width="11.140625" style="25" bestFit="1" customWidth="1"/>
    <col min="4474" max="4474" width="12" style="25" bestFit="1" customWidth="1"/>
    <col min="4475" max="4608" width="9.140625" style="25"/>
    <col min="4609" max="4609" width="24.28515625" style="25" customWidth="1"/>
    <col min="4610" max="4610" width="29.28515625" style="25" customWidth="1"/>
    <col min="4611" max="4611" width="63" style="25" customWidth="1"/>
    <col min="4612" max="4615" width="8.7109375" style="25" customWidth="1"/>
    <col min="4616" max="4616" width="5.140625" style="25" customWidth="1"/>
    <col min="4617" max="4617" width="2.42578125" style="25" customWidth="1"/>
    <col min="4618" max="4621" width="12" style="25" customWidth="1"/>
    <col min="4622" max="4622" width="11.140625" style="25" customWidth="1"/>
    <col min="4623" max="4623" width="12.140625" style="25" customWidth="1"/>
    <col min="4624" max="4624" width="10.42578125" style="25" customWidth="1"/>
    <col min="4625" max="4625" width="14.28515625" style="25" bestFit="1" customWidth="1"/>
    <col min="4626" max="4626" width="13.5703125" style="25" bestFit="1" customWidth="1"/>
    <col min="4627" max="4627" width="12.5703125" style="25" customWidth="1"/>
    <col min="4628" max="4629" width="12" style="25" bestFit="1" customWidth="1"/>
    <col min="4630" max="4630" width="12" style="25" customWidth="1"/>
    <col min="4631" max="4631" width="8.85546875" style="25" customWidth="1"/>
    <col min="4632" max="4632" width="11.140625" style="25" customWidth="1"/>
    <col min="4633" max="4633" width="12" style="25" customWidth="1"/>
    <col min="4634" max="4641" width="15.140625" style="25" bestFit="1" customWidth="1"/>
    <col min="4642" max="4642" width="17.5703125" style="25" bestFit="1" customWidth="1"/>
    <col min="4643" max="4696" width="12" style="25" bestFit="1" customWidth="1"/>
    <col min="4697" max="4700" width="15.140625" style="25" bestFit="1" customWidth="1"/>
    <col min="4701" max="4701" width="17.5703125" style="25" bestFit="1" customWidth="1"/>
    <col min="4702" max="4710" width="12" style="25" bestFit="1" customWidth="1"/>
    <col min="4711" max="4714" width="11" style="25" bestFit="1" customWidth="1"/>
    <col min="4715" max="4720" width="12" style="25" bestFit="1" customWidth="1"/>
    <col min="4721" max="4721" width="8.85546875" style="25" bestFit="1" customWidth="1"/>
    <col min="4722" max="4723" width="11.140625" style="25" bestFit="1" customWidth="1"/>
    <col min="4724" max="4726" width="12" style="25" bestFit="1" customWidth="1"/>
    <col min="4727" max="4727" width="8.85546875" style="25" bestFit="1" customWidth="1"/>
    <col min="4728" max="4729" width="11.140625" style="25" bestFit="1" customWidth="1"/>
    <col min="4730" max="4730" width="12" style="25" bestFit="1" customWidth="1"/>
    <col min="4731" max="4864" width="9.140625" style="25"/>
    <col min="4865" max="4865" width="24.28515625" style="25" customWidth="1"/>
    <col min="4866" max="4866" width="29.28515625" style="25" customWidth="1"/>
    <col min="4867" max="4867" width="63" style="25" customWidth="1"/>
    <col min="4868" max="4871" width="8.7109375" style="25" customWidth="1"/>
    <col min="4872" max="4872" width="5.140625" style="25" customWidth="1"/>
    <col min="4873" max="4873" width="2.42578125" style="25" customWidth="1"/>
    <col min="4874" max="4877" width="12" style="25" customWidth="1"/>
    <col min="4878" max="4878" width="11.140625" style="25" customWidth="1"/>
    <col min="4879" max="4879" width="12.140625" style="25" customWidth="1"/>
    <col min="4880" max="4880" width="10.42578125" style="25" customWidth="1"/>
    <col min="4881" max="4881" width="14.28515625" style="25" bestFit="1" customWidth="1"/>
    <col min="4882" max="4882" width="13.5703125" style="25" bestFit="1" customWidth="1"/>
    <col min="4883" max="4883" width="12.5703125" style="25" customWidth="1"/>
    <col min="4884" max="4885" width="12" style="25" bestFit="1" customWidth="1"/>
    <col min="4886" max="4886" width="12" style="25" customWidth="1"/>
    <col min="4887" max="4887" width="8.85546875" style="25" customWidth="1"/>
    <col min="4888" max="4888" width="11.140625" style="25" customWidth="1"/>
    <col min="4889" max="4889" width="12" style="25" customWidth="1"/>
    <col min="4890" max="4897" width="15.140625" style="25" bestFit="1" customWidth="1"/>
    <col min="4898" max="4898" width="17.5703125" style="25" bestFit="1" customWidth="1"/>
    <col min="4899" max="4952" width="12" style="25" bestFit="1" customWidth="1"/>
    <col min="4953" max="4956" width="15.140625" style="25" bestFit="1" customWidth="1"/>
    <col min="4957" max="4957" width="17.5703125" style="25" bestFit="1" customWidth="1"/>
    <col min="4958" max="4966" width="12" style="25" bestFit="1" customWidth="1"/>
    <col min="4967" max="4970" width="11" style="25" bestFit="1" customWidth="1"/>
    <col min="4971" max="4976" width="12" style="25" bestFit="1" customWidth="1"/>
    <col min="4977" max="4977" width="8.85546875" style="25" bestFit="1" customWidth="1"/>
    <col min="4978" max="4979" width="11.140625" style="25" bestFit="1" customWidth="1"/>
    <col min="4980" max="4982" width="12" style="25" bestFit="1" customWidth="1"/>
    <col min="4983" max="4983" width="8.85546875" style="25" bestFit="1" customWidth="1"/>
    <col min="4984" max="4985" width="11.140625" style="25" bestFit="1" customWidth="1"/>
    <col min="4986" max="4986" width="12" style="25" bestFit="1" customWidth="1"/>
    <col min="4987" max="5120" width="9.140625" style="25"/>
    <col min="5121" max="5121" width="24.28515625" style="25" customWidth="1"/>
    <col min="5122" max="5122" width="29.28515625" style="25" customWidth="1"/>
    <col min="5123" max="5123" width="63" style="25" customWidth="1"/>
    <col min="5124" max="5127" width="8.7109375" style="25" customWidth="1"/>
    <col min="5128" max="5128" width="5.140625" style="25" customWidth="1"/>
    <col min="5129" max="5129" width="2.42578125" style="25" customWidth="1"/>
    <col min="5130" max="5133" width="12" style="25" customWidth="1"/>
    <col min="5134" max="5134" width="11.140625" style="25" customWidth="1"/>
    <col min="5135" max="5135" width="12.140625" style="25" customWidth="1"/>
    <col min="5136" max="5136" width="10.42578125" style="25" customWidth="1"/>
    <col min="5137" max="5137" width="14.28515625" style="25" bestFit="1" customWidth="1"/>
    <col min="5138" max="5138" width="13.5703125" style="25" bestFit="1" customWidth="1"/>
    <col min="5139" max="5139" width="12.5703125" style="25" customWidth="1"/>
    <col min="5140" max="5141" width="12" style="25" bestFit="1" customWidth="1"/>
    <col min="5142" max="5142" width="12" style="25" customWidth="1"/>
    <col min="5143" max="5143" width="8.85546875" style="25" customWidth="1"/>
    <col min="5144" max="5144" width="11.140625" style="25" customWidth="1"/>
    <col min="5145" max="5145" width="12" style="25" customWidth="1"/>
    <col min="5146" max="5153" width="15.140625" style="25" bestFit="1" customWidth="1"/>
    <col min="5154" max="5154" width="17.5703125" style="25" bestFit="1" customWidth="1"/>
    <col min="5155" max="5208" width="12" style="25" bestFit="1" customWidth="1"/>
    <col min="5209" max="5212" width="15.140625" style="25" bestFit="1" customWidth="1"/>
    <col min="5213" max="5213" width="17.5703125" style="25" bestFit="1" customWidth="1"/>
    <col min="5214" max="5222" width="12" style="25" bestFit="1" customWidth="1"/>
    <col min="5223" max="5226" width="11" style="25" bestFit="1" customWidth="1"/>
    <col min="5227" max="5232" width="12" style="25" bestFit="1" customWidth="1"/>
    <col min="5233" max="5233" width="8.85546875" style="25" bestFit="1" customWidth="1"/>
    <col min="5234" max="5235" width="11.140625" style="25" bestFit="1" customWidth="1"/>
    <col min="5236" max="5238" width="12" style="25" bestFit="1" customWidth="1"/>
    <col min="5239" max="5239" width="8.85546875" style="25" bestFit="1" customWidth="1"/>
    <col min="5240" max="5241" width="11.140625" style="25" bestFit="1" customWidth="1"/>
    <col min="5242" max="5242" width="12" style="25" bestFit="1" customWidth="1"/>
    <col min="5243" max="5376" width="9.140625" style="25"/>
    <col min="5377" max="5377" width="24.28515625" style="25" customWidth="1"/>
    <col min="5378" max="5378" width="29.28515625" style="25" customWidth="1"/>
    <col min="5379" max="5379" width="63" style="25" customWidth="1"/>
    <col min="5380" max="5383" width="8.7109375" style="25" customWidth="1"/>
    <col min="5384" max="5384" width="5.140625" style="25" customWidth="1"/>
    <col min="5385" max="5385" width="2.42578125" style="25" customWidth="1"/>
    <col min="5386" max="5389" width="12" style="25" customWidth="1"/>
    <col min="5390" max="5390" width="11.140625" style="25" customWidth="1"/>
    <col min="5391" max="5391" width="12.140625" style="25" customWidth="1"/>
    <col min="5392" max="5392" width="10.42578125" style="25" customWidth="1"/>
    <col min="5393" max="5393" width="14.28515625" style="25" bestFit="1" customWidth="1"/>
    <col min="5394" max="5394" width="13.5703125" style="25" bestFit="1" customWidth="1"/>
    <col min="5395" max="5395" width="12.5703125" style="25" customWidth="1"/>
    <col min="5396" max="5397" width="12" style="25" bestFit="1" customWidth="1"/>
    <col min="5398" max="5398" width="12" style="25" customWidth="1"/>
    <col min="5399" max="5399" width="8.85546875" style="25" customWidth="1"/>
    <col min="5400" max="5400" width="11.140625" style="25" customWidth="1"/>
    <col min="5401" max="5401" width="12" style="25" customWidth="1"/>
    <col min="5402" max="5409" width="15.140625" style="25" bestFit="1" customWidth="1"/>
    <col min="5410" max="5410" width="17.5703125" style="25" bestFit="1" customWidth="1"/>
    <col min="5411" max="5464" width="12" style="25" bestFit="1" customWidth="1"/>
    <col min="5465" max="5468" width="15.140625" style="25" bestFit="1" customWidth="1"/>
    <col min="5469" max="5469" width="17.5703125" style="25" bestFit="1" customWidth="1"/>
    <col min="5470" max="5478" width="12" style="25" bestFit="1" customWidth="1"/>
    <col min="5479" max="5482" width="11" style="25" bestFit="1" customWidth="1"/>
    <col min="5483" max="5488" width="12" style="25" bestFit="1" customWidth="1"/>
    <col min="5489" max="5489" width="8.85546875" style="25" bestFit="1" customWidth="1"/>
    <col min="5490" max="5491" width="11.140625" style="25" bestFit="1" customWidth="1"/>
    <col min="5492" max="5494" width="12" style="25" bestFit="1" customWidth="1"/>
    <col min="5495" max="5495" width="8.85546875" style="25" bestFit="1" customWidth="1"/>
    <col min="5496" max="5497" width="11.140625" style="25" bestFit="1" customWidth="1"/>
    <col min="5498" max="5498" width="12" style="25" bestFit="1" customWidth="1"/>
    <col min="5499" max="5632" width="9.140625" style="25"/>
    <col min="5633" max="5633" width="24.28515625" style="25" customWidth="1"/>
    <col min="5634" max="5634" width="29.28515625" style="25" customWidth="1"/>
    <col min="5635" max="5635" width="63" style="25" customWidth="1"/>
    <col min="5636" max="5639" width="8.7109375" style="25" customWidth="1"/>
    <col min="5640" max="5640" width="5.140625" style="25" customWidth="1"/>
    <col min="5641" max="5641" width="2.42578125" style="25" customWidth="1"/>
    <col min="5642" max="5645" width="12" style="25" customWidth="1"/>
    <col min="5646" max="5646" width="11.140625" style="25" customWidth="1"/>
    <col min="5647" max="5647" width="12.140625" style="25" customWidth="1"/>
    <col min="5648" max="5648" width="10.42578125" style="25" customWidth="1"/>
    <col min="5649" max="5649" width="14.28515625" style="25" bestFit="1" customWidth="1"/>
    <col min="5650" max="5650" width="13.5703125" style="25" bestFit="1" customWidth="1"/>
    <col min="5651" max="5651" width="12.5703125" style="25" customWidth="1"/>
    <col min="5652" max="5653" width="12" style="25" bestFit="1" customWidth="1"/>
    <col min="5654" max="5654" width="12" style="25" customWidth="1"/>
    <col min="5655" max="5655" width="8.85546875" style="25" customWidth="1"/>
    <col min="5656" max="5656" width="11.140625" style="25" customWidth="1"/>
    <col min="5657" max="5657" width="12" style="25" customWidth="1"/>
    <col min="5658" max="5665" width="15.140625" style="25" bestFit="1" customWidth="1"/>
    <col min="5666" max="5666" width="17.5703125" style="25" bestFit="1" customWidth="1"/>
    <col min="5667" max="5720" width="12" style="25" bestFit="1" customWidth="1"/>
    <col min="5721" max="5724" width="15.140625" style="25" bestFit="1" customWidth="1"/>
    <col min="5725" max="5725" width="17.5703125" style="25" bestFit="1" customWidth="1"/>
    <col min="5726" max="5734" width="12" style="25" bestFit="1" customWidth="1"/>
    <col min="5735" max="5738" width="11" style="25" bestFit="1" customWidth="1"/>
    <col min="5739" max="5744" width="12" style="25" bestFit="1" customWidth="1"/>
    <col min="5745" max="5745" width="8.85546875" style="25" bestFit="1" customWidth="1"/>
    <col min="5746" max="5747" width="11.140625" style="25" bestFit="1" customWidth="1"/>
    <col min="5748" max="5750" width="12" style="25" bestFit="1" customWidth="1"/>
    <col min="5751" max="5751" width="8.85546875" style="25" bestFit="1" customWidth="1"/>
    <col min="5752" max="5753" width="11.140625" style="25" bestFit="1" customWidth="1"/>
    <col min="5754" max="5754" width="12" style="25" bestFit="1" customWidth="1"/>
    <col min="5755" max="5888" width="9.140625" style="25"/>
    <col min="5889" max="5889" width="24.28515625" style="25" customWidth="1"/>
    <col min="5890" max="5890" width="29.28515625" style="25" customWidth="1"/>
    <col min="5891" max="5891" width="63" style="25" customWidth="1"/>
    <col min="5892" max="5895" width="8.7109375" style="25" customWidth="1"/>
    <col min="5896" max="5896" width="5.140625" style="25" customWidth="1"/>
    <col min="5897" max="5897" width="2.42578125" style="25" customWidth="1"/>
    <col min="5898" max="5901" width="12" style="25" customWidth="1"/>
    <col min="5902" max="5902" width="11.140625" style="25" customWidth="1"/>
    <col min="5903" max="5903" width="12.140625" style="25" customWidth="1"/>
    <col min="5904" max="5904" width="10.42578125" style="25" customWidth="1"/>
    <col min="5905" max="5905" width="14.28515625" style="25" bestFit="1" customWidth="1"/>
    <col min="5906" max="5906" width="13.5703125" style="25" bestFit="1" customWidth="1"/>
    <col min="5907" max="5907" width="12.5703125" style="25" customWidth="1"/>
    <col min="5908" max="5909" width="12" style="25" bestFit="1" customWidth="1"/>
    <col min="5910" max="5910" width="12" style="25" customWidth="1"/>
    <col min="5911" max="5911" width="8.85546875" style="25" customWidth="1"/>
    <col min="5912" max="5912" width="11.140625" style="25" customWidth="1"/>
    <col min="5913" max="5913" width="12" style="25" customWidth="1"/>
    <col min="5914" max="5921" width="15.140625" style="25" bestFit="1" customWidth="1"/>
    <col min="5922" max="5922" width="17.5703125" style="25" bestFit="1" customWidth="1"/>
    <col min="5923" max="5976" width="12" style="25" bestFit="1" customWidth="1"/>
    <col min="5977" max="5980" width="15.140625" style="25" bestFit="1" customWidth="1"/>
    <col min="5981" max="5981" width="17.5703125" style="25" bestFit="1" customWidth="1"/>
    <col min="5982" max="5990" width="12" style="25" bestFit="1" customWidth="1"/>
    <col min="5991" max="5994" width="11" style="25" bestFit="1" customWidth="1"/>
    <col min="5995" max="6000" width="12" style="25" bestFit="1" customWidth="1"/>
    <col min="6001" max="6001" width="8.85546875" style="25" bestFit="1" customWidth="1"/>
    <col min="6002" max="6003" width="11.140625" style="25" bestFit="1" customWidth="1"/>
    <col min="6004" max="6006" width="12" style="25" bestFit="1" customWidth="1"/>
    <col min="6007" max="6007" width="8.85546875" style="25" bestFit="1" customWidth="1"/>
    <col min="6008" max="6009" width="11.140625" style="25" bestFit="1" customWidth="1"/>
    <col min="6010" max="6010" width="12" style="25" bestFit="1" customWidth="1"/>
    <col min="6011" max="6144" width="9.140625" style="25"/>
    <col min="6145" max="6145" width="24.28515625" style="25" customWidth="1"/>
    <col min="6146" max="6146" width="29.28515625" style="25" customWidth="1"/>
    <col min="6147" max="6147" width="63" style="25" customWidth="1"/>
    <col min="6148" max="6151" width="8.7109375" style="25" customWidth="1"/>
    <col min="6152" max="6152" width="5.140625" style="25" customWidth="1"/>
    <col min="6153" max="6153" width="2.42578125" style="25" customWidth="1"/>
    <col min="6154" max="6157" width="12" style="25" customWidth="1"/>
    <col min="6158" max="6158" width="11.140625" style="25" customWidth="1"/>
    <col min="6159" max="6159" width="12.140625" style="25" customWidth="1"/>
    <col min="6160" max="6160" width="10.42578125" style="25" customWidth="1"/>
    <col min="6161" max="6161" width="14.28515625" style="25" bestFit="1" customWidth="1"/>
    <col min="6162" max="6162" width="13.5703125" style="25" bestFit="1" customWidth="1"/>
    <col min="6163" max="6163" width="12.5703125" style="25" customWidth="1"/>
    <col min="6164" max="6165" width="12" style="25" bestFit="1" customWidth="1"/>
    <col min="6166" max="6166" width="12" style="25" customWidth="1"/>
    <col min="6167" max="6167" width="8.85546875" style="25" customWidth="1"/>
    <col min="6168" max="6168" width="11.140625" style="25" customWidth="1"/>
    <col min="6169" max="6169" width="12" style="25" customWidth="1"/>
    <col min="6170" max="6177" width="15.140625" style="25" bestFit="1" customWidth="1"/>
    <col min="6178" max="6178" width="17.5703125" style="25" bestFit="1" customWidth="1"/>
    <col min="6179" max="6232" width="12" style="25" bestFit="1" customWidth="1"/>
    <col min="6233" max="6236" width="15.140625" style="25" bestFit="1" customWidth="1"/>
    <col min="6237" max="6237" width="17.5703125" style="25" bestFit="1" customWidth="1"/>
    <col min="6238" max="6246" width="12" style="25" bestFit="1" customWidth="1"/>
    <col min="6247" max="6250" width="11" style="25" bestFit="1" customWidth="1"/>
    <col min="6251" max="6256" width="12" style="25" bestFit="1" customWidth="1"/>
    <col min="6257" max="6257" width="8.85546875" style="25" bestFit="1" customWidth="1"/>
    <col min="6258" max="6259" width="11.140625" style="25" bestFit="1" customWidth="1"/>
    <col min="6260" max="6262" width="12" style="25" bestFit="1" customWidth="1"/>
    <col min="6263" max="6263" width="8.85546875" style="25" bestFit="1" customWidth="1"/>
    <col min="6264" max="6265" width="11.140625" style="25" bestFit="1" customWidth="1"/>
    <col min="6266" max="6266" width="12" style="25" bestFit="1" customWidth="1"/>
    <col min="6267" max="6400" width="9.140625" style="25"/>
    <col min="6401" max="6401" width="24.28515625" style="25" customWidth="1"/>
    <col min="6402" max="6402" width="29.28515625" style="25" customWidth="1"/>
    <col min="6403" max="6403" width="63" style="25" customWidth="1"/>
    <col min="6404" max="6407" width="8.7109375" style="25" customWidth="1"/>
    <col min="6408" max="6408" width="5.140625" style="25" customWidth="1"/>
    <col min="6409" max="6409" width="2.42578125" style="25" customWidth="1"/>
    <col min="6410" max="6413" width="12" style="25" customWidth="1"/>
    <col min="6414" max="6414" width="11.140625" style="25" customWidth="1"/>
    <col min="6415" max="6415" width="12.140625" style="25" customWidth="1"/>
    <col min="6416" max="6416" width="10.42578125" style="25" customWidth="1"/>
    <col min="6417" max="6417" width="14.28515625" style="25" bestFit="1" customWidth="1"/>
    <col min="6418" max="6418" width="13.5703125" style="25" bestFit="1" customWidth="1"/>
    <col min="6419" max="6419" width="12.5703125" style="25" customWidth="1"/>
    <col min="6420" max="6421" width="12" style="25" bestFit="1" customWidth="1"/>
    <col min="6422" max="6422" width="12" style="25" customWidth="1"/>
    <col min="6423" max="6423" width="8.85546875" style="25" customWidth="1"/>
    <col min="6424" max="6424" width="11.140625" style="25" customWidth="1"/>
    <col min="6425" max="6425" width="12" style="25" customWidth="1"/>
    <col min="6426" max="6433" width="15.140625" style="25" bestFit="1" customWidth="1"/>
    <col min="6434" max="6434" width="17.5703125" style="25" bestFit="1" customWidth="1"/>
    <col min="6435" max="6488" width="12" style="25" bestFit="1" customWidth="1"/>
    <col min="6489" max="6492" width="15.140625" style="25" bestFit="1" customWidth="1"/>
    <col min="6493" max="6493" width="17.5703125" style="25" bestFit="1" customWidth="1"/>
    <col min="6494" max="6502" width="12" style="25" bestFit="1" customWidth="1"/>
    <col min="6503" max="6506" width="11" style="25" bestFit="1" customWidth="1"/>
    <col min="6507" max="6512" width="12" style="25" bestFit="1" customWidth="1"/>
    <col min="6513" max="6513" width="8.85546875" style="25" bestFit="1" customWidth="1"/>
    <col min="6514" max="6515" width="11.140625" style="25" bestFit="1" customWidth="1"/>
    <col min="6516" max="6518" width="12" style="25" bestFit="1" customWidth="1"/>
    <col min="6519" max="6519" width="8.85546875" style="25" bestFit="1" customWidth="1"/>
    <col min="6520" max="6521" width="11.140625" style="25" bestFit="1" customWidth="1"/>
    <col min="6522" max="6522" width="12" style="25" bestFit="1" customWidth="1"/>
    <col min="6523" max="6656" width="9.140625" style="25"/>
    <col min="6657" max="6657" width="24.28515625" style="25" customWidth="1"/>
    <col min="6658" max="6658" width="29.28515625" style="25" customWidth="1"/>
    <col min="6659" max="6659" width="63" style="25" customWidth="1"/>
    <col min="6660" max="6663" width="8.7109375" style="25" customWidth="1"/>
    <col min="6664" max="6664" width="5.140625" style="25" customWidth="1"/>
    <col min="6665" max="6665" width="2.42578125" style="25" customWidth="1"/>
    <col min="6666" max="6669" width="12" style="25" customWidth="1"/>
    <col min="6670" max="6670" width="11.140625" style="25" customWidth="1"/>
    <col min="6671" max="6671" width="12.140625" style="25" customWidth="1"/>
    <col min="6672" max="6672" width="10.42578125" style="25" customWidth="1"/>
    <col min="6673" max="6673" width="14.28515625" style="25" bestFit="1" customWidth="1"/>
    <col min="6674" max="6674" width="13.5703125" style="25" bestFit="1" customWidth="1"/>
    <col min="6675" max="6675" width="12.5703125" style="25" customWidth="1"/>
    <col min="6676" max="6677" width="12" style="25" bestFit="1" customWidth="1"/>
    <col min="6678" max="6678" width="12" style="25" customWidth="1"/>
    <col min="6679" max="6679" width="8.85546875" style="25" customWidth="1"/>
    <col min="6680" max="6680" width="11.140625" style="25" customWidth="1"/>
    <col min="6681" max="6681" width="12" style="25" customWidth="1"/>
    <col min="6682" max="6689" width="15.140625" style="25" bestFit="1" customWidth="1"/>
    <col min="6690" max="6690" width="17.5703125" style="25" bestFit="1" customWidth="1"/>
    <col min="6691" max="6744" width="12" style="25" bestFit="1" customWidth="1"/>
    <col min="6745" max="6748" width="15.140625" style="25" bestFit="1" customWidth="1"/>
    <col min="6749" max="6749" width="17.5703125" style="25" bestFit="1" customWidth="1"/>
    <col min="6750" max="6758" width="12" style="25" bestFit="1" customWidth="1"/>
    <col min="6759" max="6762" width="11" style="25" bestFit="1" customWidth="1"/>
    <col min="6763" max="6768" width="12" style="25" bestFit="1" customWidth="1"/>
    <col min="6769" max="6769" width="8.85546875" style="25" bestFit="1" customWidth="1"/>
    <col min="6770" max="6771" width="11.140625" style="25" bestFit="1" customWidth="1"/>
    <col min="6772" max="6774" width="12" style="25" bestFit="1" customWidth="1"/>
    <col min="6775" max="6775" width="8.85546875" style="25" bestFit="1" customWidth="1"/>
    <col min="6776" max="6777" width="11.140625" style="25" bestFit="1" customWidth="1"/>
    <col min="6778" max="6778" width="12" style="25" bestFit="1" customWidth="1"/>
    <col min="6779" max="6912" width="9.140625" style="25"/>
    <col min="6913" max="6913" width="24.28515625" style="25" customWidth="1"/>
    <col min="6914" max="6914" width="29.28515625" style="25" customWidth="1"/>
    <col min="6915" max="6915" width="63" style="25" customWidth="1"/>
    <col min="6916" max="6919" width="8.7109375" style="25" customWidth="1"/>
    <col min="6920" max="6920" width="5.140625" style="25" customWidth="1"/>
    <col min="6921" max="6921" width="2.42578125" style="25" customWidth="1"/>
    <col min="6922" max="6925" width="12" style="25" customWidth="1"/>
    <col min="6926" max="6926" width="11.140625" style="25" customWidth="1"/>
    <col min="6927" max="6927" width="12.140625" style="25" customWidth="1"/>
    <col min="6928" max="6928" width="10.42578125" style="25" customWidth="1"/>
    <col min="6929" max="6929" width="14.28515625" style="25" bestFit="1" customWidth="1"/>
    <col min="6930" max="6930" width="13.5703125" style="25" bestFit="1" customWidth="1"/>
    <col min="6931" max="6931" width="12.5703125" style="25" customWidth="1"/>
    <col min="6932" max="6933" width="12" style="25" bestFit="1" customWidth="1"/>
    <col min="6934" max="6934" width="12" style="25" customWidth="1"/>
    <col min="6935" max="6935" width="8.85546875" style="25" customWidth="1"/>
    <col min="6936" max="6936" width="11.140625" style="25" customWidth="1"/>
    <col min="6937" max="6937" width="12" style="25" customWidth="1"/>
    <col min="6938" max="6945" width="15.140625" style="25" bestFit="1" customWidth="1"/>
    <col min="6946" max="6946" width="17.5703125" style="25" bestFit="1" customWidth="1"/>
    <col min="6947" max="7000" width="12" style="25" bestFit="1" customWidth="1"/>
    <col min="7001" max="7004" width="15.140625" style="25" bestFit="1" customWidth="1"/>
    <col min="7005" max="7005" width="17.5703125" style="25" bestFit="1" customWidth="1"/>
    <col min="7006" max="7014" width="12" style="25" bestFit="1" customWidth="1"/>
    <col min="7015" max="7018" width="11" style="25" bestFit="1" customWidth="1"/>
    <col min="7019" max="7024" width="12" style="25" bestFit="1" customWidth="1"/>
    <col min="7025" max="7025" width="8.85546875" style="25" bestFit="1" customWidth="1"/>
    <col min="7026" max="7027" width="11.140625" style="25" bestFit="1" customWidth="1"/>
    <col min="7028" max="7030" width="12" style="25" bestFit="1" customWidth="1"/>
    <col min="7031" max="7031" width="8.85546875" style="25" bestFit="1" customWidth="1"/>
    <col min="7032" max="7033" width="11.140625" style="25" bestFit="1" customWidth="1"/>
    <col min="7034" max="7034" width="12" style="25" bestFit="1" customWidth="1"/>
    <col min="7035" max="7168" width="9.140625" style="25"/>
    <col min="7169" max="7169" width="24.28515625" style="25" customWidth="1"/>
    <col min="7170" max="7170" width="29.28515625" style="25" customWidth="1"/>
    <col min="7171" max="7171" width="63" style="25" customWidth="1"/>
    <col min="7172" max="7175" width="8.7109375" style="25" customWidth="1"/>
    <col min="7176" max="7176" width="5.140625" style="25" customWidth="1"/>
    <col min="7177" max="7177" width="2.42578125" style="25" customWidth="1"/>
    <col min="7178" max="7181" width="12" style="25" customWidth="1"/>
    <col min="7182" max="7182" width="11.140625" style="25" customWidth="1"/>
    <col min="7183" max="7183" width="12.140625" style="25" customWidth="1"/>
    <col min="7184" max="7184" width="10.42578125" style="25" customWidth="1"/>
    <col min="7185" max="7185" width="14.28515625" style="25" bestFit="1" customWidth="1"/>
    <col min="7186" max="7186" width="13.5703125" style="25" bestFit="1" customWidth="1"/>
    <col min="7187" max="7187" width="12.5703125" style="25" customWidth="1"/>
    <col min="7188" max="7189" width="12" style="25" bestFit="1" customWidth="1"/>
    <col min="7190" max="7190" width="12" style="25" customWidth="1"/>
    <col min="7191" max="7191" width="8.85546875" style="25" customWidth="1"/>
    <col min="7192" max="7192" width="11.140625" style="25" customWidth="1"/>
    <col min="7193" max="7193" width="12" style="25" customWidth="1"/>
    <col min="7194" max="7201" width="15.140625" style="25" bestFit="1" customWidth="1"/>
    <col min="7202" max="7202" width="17.5703125" style="25" bestFit="1" customWidth="1"/>
    <col min="7203" max="7256" width="12" style="25" bestFit="1" customWidth="1"/>
    <col min="7257" max="7260" width="15.140625" style="25" bestFit="1" customWidth="1"/>
    <col min="7261" max="7261" width="17.5703125" style="25" bestFit="1" customWidth="1"/>
    <col min="7262" max="7270" width="12" style="25" bestFit="1" customWidth="1"/>
    <col min="7271" max="7274" width="11" style="25" bestFit="1" customWidth="1"/>
    <col min="7275" max="7280" width="12" style="25" bestFit="1" customWidth="1"/>
    <col min="7281" max="7281" width="8.85546875" style="25" bestFit="1" customWidth="1"/>
    <col min="7282" max="7283" width="11.140625" style="25" bestFit="1" customWidth="1"/>
    <col min="7284" max="7286" width="12" style="25" bestFit="1" customWidth="1"/>
    <col min="7287" max="7287" width="8.85546875" style="25" bestFit="1" customWidth="1"/>
    <col min="7288" max="7289" width="11.140625" style="25" bestFit="1" customWidth="1"/>
    <col min="7290" max="7290" width="12" style="25" bestFit="1" customWidth="1"/>
    <col min="7291" max="7424" width="9.140625" style="25"/>
    <col min="7425" max="7425" width="24.28515625" style="25" customWidth="1"/>
    <col min="7426" max="7426" width="29.28515625" style="25" customWidth="1"/>
    <col min="7427" max="7427" width="63" style="25" customWidth="1"/>
    <col min="7428" max="7431" width="8.7109375" style="25" customWidth="1"/>
    <col min="7432" max="7432" width="5.140625" style="25" customWidth="1"/>
    <col min="7433" max="7433" width="2.42578125" style="25" customWidth="1"/>
    <col min="7434" max="7437" width="12" style="25" customWidth="1"/>
    <col min="7438" max="7438" width="11.140625" style="25" customWidth="1"/>
    <col min="7439" max="7439" width="12.140625" style="25" customWidth="1"/>
    <col min="7440" max="7440" width="10.42578125" style="25" customWidth="1"/>
    <col min="7441" max="7441" width="14.28515625" style="25" bestFit="1" customWidth="1"/>
    <col min="7442" max="7442" width="13.5703125" style="25" bestFit="1" customWidth="1"/>
    <col min="7443" max="7443" width="12.5703125" style="25" customWidth="1"/>
    <col min="7444" max="7445" width="12" style="25" bestFit="1" customWidth="1"/>
    <col min="7446" max="7446" width="12" style="25" customWidth="1"/>
    <col min="7447" max="7447" width="8.85546875" style="25" customWidth="1"/>
    <col min="7448" max="7448" width="11.140625" style="25" customWidth="1"/>
    <col min="7449" max="7449" width="12" style="25" customWidth="1"/>
    <col min="7450" max="7457" width="15.140625" style="25" bestFit="1" customWidth="1"/>
    <col min="7458" max="7458" width="17.5703125" style="25" bestFit="1" customWidth="1"/>
    <col min="7459" max="7512" width="12" style="25" bestFit="1" customWidth="1"/>
    <col min="7513" max="7516" width="15.140625" style="25" bestFit="1" customWidth="1"/>
    <col min="7517" max="7517" width="17.5703125" style="25" bestFit="1" customWidth="1"/>
    <col min="7518" max="7526" width="12" style="25" bestFit="1" customWidth="1"/>
    <col min="7527" max="7530" width="11" style="25" bestFit="1" customWidth="1"/>
    <col min="7531" max="7536" width="12" style="25" bestFit="1" customWidth="1"/>
    <col min="7537" max="7537" width="8.85546875" style="25" bestFit="1" customWidth="1"/>
    <col min="7538" max="7539" width="11.140625" style="25" bestFit="1" customWidth="1"/>
    <col min="7540" max="7542" width="12" style="25" bestFit="1" customWidth="1"/>
    <col min="7543" max="7543" width="8.85546875" style="25" bestFit="1" customWidth="1"/>
    <col min="7544" max="7545" width="11.140625" style="25" bestFit="1" customWidth="1"/>
    <col min="7546" max="7546" width="12" style="25" bestFit="1" customWidth="1"/>
    <col min="7547" max="7680" width="9.140625" style="25"/>
    <col min="7681" max="7681" width="24.28515625" style="25" customWidth="1"/>
    <col min="7682" max="7682" width="29.28515625" style="25" customWidth="1"/>
    <col min="7683" max="7683" width="63" style="25" customWidth="1"/>
    <col min="7684" max="7687" width="8.7109375" style="25" customWidth="1"/>
    <col min="7688" max="7688" width="5.140625" style="25" customWidth="1"/>
    <col min="7689" max="7689" width="2.42578125" style="25" customWidth="1"/>
    <col min="7690" max="7693" width="12" style="25" customWidth="1"/>
    <col min="7694" max="7694" width="11.140625" style="25" customWidth="1"/>
    <col min="7695" max="7695" width="12.140625" style="25" customWidth="1"/>
    <col min="7696" max="7696" width="10.42578125" style="25" customWidth="1"/>
    <col min="7697" max="7697" width="14.28515625" style="25" bestFit="1" customWidth="1"/>
    <col min="7698" max="7698" width="13.5703125" style="25" bestFit="1" customWidth="1"/>
    <col min="7699" max="7699" width="12.5703125" style="25" customWidth="1"/>
    <col min="7700" max="7701" width="12" style="25" bestFit="1" customWidth="1"/>
    <col min="7702" max="7702" width="12" style="25" customWidth="1"/>
    <col min="7703" max="7703" width="8.85546875" style="25" customWidth="1"/>
    <col min="7704" max="7704" width="11.140625" style="25" customWidth="1"/>
    <col min="7705" max="7705" width="12" style="25" customWidth="1"/>
    <col min="7706" max="7713" width="15.140625" style="25" bestFit="1" customWidth="1"/>
    <col min="7714" max="7714" width="17.5703125" style="25" bestFit="1" customWidth="1"/>
    <col min="7715" max="7768" width="12" style="25" bestFit="1" customWidth="1"/>
    <col min="7769" max="7772" width="15.140625" style="25" bestFit="1" customWidth="1"/>
    <col min="7773" max="7773" width="17.5703125" style="25" bestFit="1" customWidth="1"/>
    <col min="7774" max="7782" width="12" style="25" bestFit="1" customWidth="1"/>
    <col min="7783" max="7786" width="11" style="25" bestFit="1" customWidth="1"/>
    <col min="7787" max="7792" width="12" style="25" bestFit="1" customWidth="1"/>
    <col min="7793" max="7793" width="8.85546875" style="25" bestFit="1" customWidth="1"/>
    <col min="7794" max="7795" width="11.140625" style="25" bestFit="1" customWidth="1"/>
    <col min="7796" max="7798" width="12" style="25" bestFit="1" customWidth="1"/>
    <col min="7799" max="7799" width="8.85546875" style="25" bestFit="1" customWidth="1"/>
    <col min="7800" max="7801" width="11.140625" style="25" bestFit="1" customWidth="1"/>
    <col min="7802" max="7802" width="12" style="25" bestFit="1" customWidth="1"/>
    <col min="7803" max="7936" width="9.140625" style="25"/>
    <col min="7937" max="7937" width="24.28515625" style="25" customWidth="1"/>
    <col min="7938" max="7938" width="29.28515625" style="25" customWidth="1"/>
    <col min="7939" max="7939" width="63" style="25" customWidth="1"/>
    <col min="7940" max="7943" width="8.7109375" style="25" customWidth="1"/>
    <col min="7944" max="7944" width="5.140625" style="25" customWidth="1"/>
    <col min="7945" max="7945" width="2.42578125" style="25" customWidth="1"/>
    <col min="7946" max="7949" width="12" style="25" customWidth="1"/>
    <col min="7950" max="7950" width="11.140625" style="25" customWidth="1"/>
    <col min="7951" max="7951" width="12.140625" style="25" customWidth="1"/>
    <col min="7952" max="7952" width="10.42578125" style="25" customWidth="1"/>
    <col min="7953" max="7953" width="14.28515625" style="25" bestFit="1" customWidth="1"/>
    <col min="7954" max="7954" width="13.5703125" style="25" bestFit="1" customWidth="1"/>
    <col min="7955" max="7955" width="12.5703125" style="25" customWidth="1"/>
    <col min="7956" max="7957" width="12" style="25" bestFit="1" customWidth="1"/>
    <col min="7958" max="7958" width="12" style="25" customWidth="1"/>
    <col min="7959" max="7959" width="8.85546875" style="25" customWidth="1"/>
    <col min="7960" max="7960" width="11.140625" style="25" customWidth="1"/>
    <col min="7961" max="7961" width="12" style="25" customWidth="1"/>
    <col min="7962" max="7969" width="15.140625" style="25" bestFit="1" customWidth="1"/>
    <col min="7970" max="7970" width="17.5703125" style="25" bestFit="1" customWidth="1"/>
    <col min="7971" max="8024" width="12" style="25" bestFit="1" customWidth="1"/>
    <col min="8025" max="8028" width="15.140625" style="25" bestFit="1" customWidth="1"/>
    <col min="8029" max="8029" width="17.5703125" style="25" bestFit="1" customWidth="1"/>
    <col min="8030" max="8038" width="12" style="25" bestFit="1" customWidth="1"/>
    <col min="8039" max="8042" width="11" style="25" bestFit="1" customWidth="1"/>
    <col min="8043" max="8048" width="12" style="25" bestFit="1" customWidth="1"/>
    <col min="8049" max="8049" width="8.85546875" style="25" bestFit="1" customWidth="1"/>
    <col min="8050" max="8051" width="11.140625" style="25" bestFit="1" customWidth="1"/>
    <col min="8052" max="8054" width="12" style="25" bestFit="1" customWidth="1"/>
    <col min="8055" max="8055" width="8.85546875" style="25" bestFit="1" customWidth="1"/>
    <col min="8056" max="8057" width="11.140625" style="25" bestFit="1" customWidth="1"/>
    <col min="8058" max="8058" width="12" style="25" bestFit="1" customWidth="1"/>
    <col min="8059" max="8192" width="9.140625" style="25"/>
    <col min="8193" max="8193" width="24.28515625" style="25" customWidth="1"/>
    <col min="8194" max="8194" width="29.28515625" style="25" customWidth="1"/>
    <col min="8195" max="8195" width="63" style="25" customWidth="1"/>
    <col min="8196" max="8199" width="8.7109375" style="25" customWidth="1"/>
    <col min="8200" max="8200" width="5.140625" style="25" customWidth="1"/>
    <col min="8201" max="8201" width="2.42578125" style="25" customWidth="1"/>
    <col min="8202" max="8205" width="12" style="25" customWidth="1"/>
    <col min="8206" max="8206" width="11.140625" style="25" customWidth="1"/>
    <col min="8207" max="8207" width="12.140625" style="25" customWidth="1"/>
    <col min="8208" max="8208" width="10.42578125" style="25" customWidth="1"/>
    <col min="8209" max="8209" width="14.28515625" style="25" bestFit="1" customWidth="1"/>
    <col min="8210" max="8210" width="13.5703125" style="25" bestFit="1" customWidth="1"/>
    <col min="8211" max="8211" width="12.5703125" style="25" customWidth="1"/>
    <col min="8212" max="8213" width="12" style="25" bestFit="1" customWidth="1"/>
    <col min="8214" max="8214" width="12" style="25" customWidth="1"/>
    <col min="8215" max="8215" width="8.85546875" style="25" customWidth="1"/>
    <col min="8216" max="8216" width="11.140625" style="25" customWidth="1"/>
    <col min="8217" max="8217" width="12" style="25" customWidth="1"/>
    <col min="8218" max="8225" width="15.140625" style="25" bestFit="1" customWidth="1"/>
    <col min="8226" max="8226" width="17.5703125" style="25" bestFit="1" customWidth="1"/>
    <col min="8227" max="8280" width="12" style="25" bestFit="1" customWidth="1"/>
    <col min="8281" max="8284" width="15.140625" style="25" bestFit="1" customWidth="1"/>
    <col min="8285" max="8285" width="17.5703125" style="25" bestFit="1" customWidth="1"/>
    <col min="8286" max="8294" width="12" style="25" bestFit="1" customWidth="1"/>
    <col min="8295" max="8298" width="11" style="25" bestFit="1" customWidth="1"/>
    <col min="8299" max="8304" width="12" style="25" bestFit="1" customWidth="1"/>
    <col min="8305" max="8305" width="8.85546875" style="25" bestFit="1" customWidth="1"/>
    <col min="8306" max="8307" width="11.140625" style="25" bestFit="1" customWidth="1"/>
    <col min="8308" max="8310" width="12" style="25" bestFit="1" customWidth="1"/>
    <col min="8311" max="8311" width="8.85546875" style="25" bestFit="1" customWidth="1"/>
    <col min="8312" max="8313" width="11.140625" style="25" bestFit="1" customWidth="1"/>
    <col min="8314" max="8314" width="12" style="25" bestFit="1" customWidth="1"/>
    <col min="8315" max="8448" width="9.140625" style="25"/>
    <col min="8449" max="8449" width="24.28515625" style="25" customWidth="1"/>
    <col min="8450" max="8450" width="29.28515625" style="25" customWidth="1"/>
    <col min="8451" max="8451" width="63" style="25" customWidth="1"/>
    <col min="8452" max="8455" width="8.7109375" style="25" customWidth="1"/>
    <col min="8456" max="8456" width="5.140625" style="25" customWidth="1"/>
    <col min="8457" max="8457" width="2.42578125" style="25" customWidth="1"/>
    <col min="8458" max="8461" width="12" style="25" customWidth="1"/>
    <col min="8462" max="8462" width="11.140625" style="25" customWidth="1"/>
    <col min="8463" max="8463" width="12.140625" style="25" customWidth="1"/>
    <col min="8464" max="8464" width="10.42578125" style="25" customWidth="1"/>
    <col min="8465" max="8465" width="14.28515625" style="25" bestFit="1" customWidth="1"/>
    <col min="8466" max="8466" width="13.5703125" style="25" bestFit="1" customWidth="1"/>
    <col min="8467" max="8467" width="12.5703125" style="25" customWidth="1"/>
    <col min="8468" max="8469" width="12" style="25" bestFit="1" customWidth="1"/>
    <col min="8470" max="8470" width="12" style="25" customWidth="1"/>
    <col min="8471" max="8471" width="8.85546875" style="25" customWidth="1"/>
    <col min="8472" max="8472" width="11.140625" style="25" customWidth="1"/>
    <col min="8473" max="8473" width="12" style="25" customWidth="1"/>
    <col min="8474" max="8481" width="15.140625" style="25" bestFit="1" customWidth="1"/>
    <col min="8482" max="8482" width="17.5703125" style="25" bestFit="1" customWidth="1"/>
    <col min="8483" max="8536" width="12" style="25" bestFit="1" customWidth="1"/>
    <col min="8537" max="8540" width="15.140625" style="25" bestFit="1" customWidth="1"/>
    <col min="8541" max="8541" width="17.5703125" style="25" bestFit="1" customWidth="1"/>
    <col min="8542" max="8550" width="12" style="25" bestFit="1" customWidth="1"/>
    <col min="8551" max="8554" width="11" style="25" bestFit="1" customWidth="1"/>
    <col min="8555" max="8560" width="12" style="25" bestFit="1" customWidth="1"/>
    <col min="8561" max="8561" width="8.85546875" style="25" bestFit="1" customWidth="1"/>
    <col min="8562" max="8563" width="11.140625" style="25" bestFit="1" customWidth="1"/>
    <col min="8564" max="8566" width="12" style="25" bestFit="1" customWidth="1"/>
    <col min="8567" max="8567" width="8.85546875" style="25" bestFit="1" customWidth="1"/>
    <col min="8568" max="8569" width="11.140625" style="25" bestFit="1" customWidth="1"/>
    <col min="8570" max="8570" width="12" style="25" bestFit="1" customWidth="1"/>
    <col min="8571" max="8704" width="9.140625" style="25"/>
    <col min="8705" max="8705" width="24.28515625" style="25" customWidth="1"/>
    <col min="8706" max="8706" width="29.28515625" style="25" customWidth="1"/>
    <col min="8707" max="8707" width="63" style="25" customWidth="1"/>
    <col min="8708" max="8711" width="8.7109375" style="25" customWidth="1"/>
    <col min="8712" max="8712" width="5.140625" style="25" customWidth="1"/>
    <col min="8713" max="8713" width="2.42578125" style="25" customWidth="1"/>
    <col min="8714" max="8717" width="12" style="25" customWidth="1"/>
    <col min="8718" max="8718" width="11.140625" style="25" customWidth="1"/>
    <col min="8719" max="8719" width="12.140625" style="25" customWidth="1"/>
    <col min="8720" max="8720" width="10.42578125" style="25" customWidth="1"/>
    <col min="8721" max="8721" width="14.28515625" style="25" bestFit="1" customWidth="1"/>
    <col min="8722" max="8722" width="13.5703125" style="25" bestFit="1" customWidth="1"/>
    <col min="8723" max="8723" width="12.5703125" style="25" customWidth="1"/>
    <col min="8724" max="8725" width="12" style="25" bestFit="1" customWidth="1"/>
    <col min="8726" max="8726" width="12" style="25" customWidth="1"/>
    <col min="8727" max="8727" width="8.85546875" style="25" customWidth="1"/>
    <col min="8728" max="8728" width="11.140625" style="25" customWidth="1"/>
    <col min="8729" max="8729" width="12" style="25" customWidth="1"/>
    <col min="8730" max="8737" width="15.140625" style="25" bestFit="1" customWidth="1"/>
    <col min="8738" max="8738" width="17.5703125" style="25" bestFit="1" customWidth="1"/>
    <col min="8739" max="8792" width="12" style="25" bestFit="1" customWidth="1"/>
    <col min="8793" max="8796" width="15.140625" style="25" bestFit="1" customWidth="1"/>
    <col min="8797" max="8797" width="17.5703125" style="25" bestFit="1" customWidth="1"/>
    <col min="8798" max="8806" width="12" style="25" bestFit="1" customWidth="1"/>
    <col min="8807" max="8810" width="11" style="25" bestFit="1" customWidth="1"/>
    <col min="8811" max="8816" width="12" style="25" bestFit="1" customWidth="1"/>
    <col min="8817" max="8817" width="8.85546875" style="25" bestFit="1" customWidth="1"/>
    <col min="8818" max="8819" width="11.140625" style="25" bestFit="1" customWidth="1"/>
    <col min="8820" max="8822" width="12" style="25" bestFit="1" customWidth="1"/>
    <col min="8823" max="8823" width="8.85546875" style="25" bestFit="1" customWidth="1"/>
    <col min="8824" max="8825" width="11.140625" style="25" bestFit="1" customWidth="1"/>
    <col min="8826" max="8826" width="12" style="25" bestFit="1" customWidth="1"/>
    <col min="8827" max="8960" width="9.140625" style="25"/>
    <col min="8961" max="8961" width="24.28515625" style="25" customWidth="1"/>
    <col min="8962" max="8962" width="29.28515625" style="25" customWidth="1"/>
    <col min="8963" max="8963" width="63" style="25" customWidth="1"/>
    <col min="8964" max="8967" width="8.7109375" style="25" customWidth="1"/>
    <col min="8968" max="8968" width="5.140625" style="25" customWidth="1"/>
    <col min="8969" max="8969" width="2.42578125" style="25" customWidth="1"/>
    <col min="8970" max="8973" width="12" style="25" customWidth="1"/>
    <col min="8974" max="8974" width="11.140625" style="25" customWidth="1"/>
    <col min="8975" max="8975" width="12.140625" style="25" customWidth="1"/>
    <col min="8976" max="8976" width="10.42578125" style="25" customWidth="1"/>
    <col min="8977" max="8977" width="14.28515625" style="25" bestFit="1" customWidth="1"/>
    <col min="8978" max="8978" width="13.5703125" style="25" bestFit="1" customWidth="1"/>
    <col min="8979" max="8979" width="12.5703125" style="25" customWidth="1"/>
    <col min="8980" max="8981" width="12" style="25" bestFit="1" customWidth="1"/>
    <col min="8982" max="8982" width="12" style="25" customWidth="1"/>
    <col min="8983" max="8983" width="8.85546875" style="25" customWidth="1"/>
    <col min="8984" max="8984" width="11.140625" style="25" customWidth="1"/>
    <col min="8985" max="8985" width="12" style="25" customWidth="1"/>
    <col min="8986" max="8993" width="15.140625" style="25" bestFit="1" customWidth="1"/>
    <col min="8994" max="8994" width="17.5703125" style="25" bestFit="1" customWidth="1"/>
    <col min="8995" max="9048" width="12" style="25" bestFit="1" customWidth="1"/>
    <col min="9049" max="9052" width="15.140625" style="25" bestFit="1" customWidth="1"/>
    <col min="9053" max="9053" width="17.5703125" style="25" bestFit="1" customWidth="1"/>
    <col min="9054" max="9062" width="12" style="25" bestFit="1" customWidth="1"/>
    <col min="9063" max="9066" width="11" style="25" bestFit="1" customWidth="1"/>
    <col min="9067" max="9072" width="12" style="25" bestFit="1" customWidth="1"/>
    <col min="9073" max="9073" width="8.85546875" style="25" bestFit="1" customWidth="1"/>
    <col min="9074" max="9075" width="11.140625" style="25" bestFit="1" customWidth="1"/>
    <col min="9076" max="9078" width="12" style="25" bestFit="1" customWidth="1"/>
    <col min="9079" max="9079" width="8.85546875" style="25" bestFit="1" customWidth="1"/>
    <col min="9080" max="9081" width="11.140625" style="25" bestFit="1" customWidth="1"/>
    <col min="9082" max="9082" width="12" style="25" bestFit="1" customWidth="1"/>
    <col min="9083" max="9216" width="9.140625" style="25"/>
    <col min="9217" max="9217" width="24.28515625" style="25" customWidth="1"/>
    <col min="9218" max="9218" width="29.28515625" style="25" customWidth="1"/>
    <col min="9219" max="9219" width="63" style="25" customWidth="1"/>
    <col min="9220" max="9223" width="8.7109375" style="25" customWidth="1"/>
    <col min="9224" max="9224" width="5.140625" style="25" customWidth="1"/>
    <col min="9225" max="9225" width="2.42578125" style="25" customWidth="1"/>
    <col min="9226" max="9229" width="12" style="25" customWidth="1"/>
    <col min="9230" max="9230" width="11.140625" style="25" customWidth="1"/>
    <col min="9231" max="9231" width="12.140625" style="25" customWidth="1"/>
    <col min="9232" max="9232" width="10.42578125" style="25" customWidth="1"/>
    <col min="9233" max="9233" width="14.28515625" style="25" bestFit="1" customWidth="1"/>
    <col min="9234" max="9234" width="13.5703125" style="25" bestFit="1" customWidth="1"/>
    <col min="9235" max="9235" width="12.5703125" style="25" customWidth="1"/>
    <col min="9236" max="9237" width="12" style="25" bestFit="1" customWidth="1"/>
    <col min="9238" max="9238" width="12" style="25" customWidth="1"/>
    <col min="9239" max="9239" width="8.85546875" style="25" customWidth="1"/>
    <col min="9240" max="9240" width="11.140625" style="25" customWidth="1"/>
    <col min="9241" max="9241" width="12" style="25" customWidth="1"/>
    <col min="9242" max="9249" width="15.140625" style="25" bestFit="1" customWidth="1"/>
    <col min="9250" max="9250" width="17.5703125" style="25" bestFit="1" customWidth="1"/>
    <col min="9251" max="9304" width="12" style="25" bestFit="1" customWidth="1"/>
    <col min="9305" max="9308" width="15.140625" style="25" bestFit="1" customWidth="1"/>
    <col min="9309" max="9309" width="17.5703125" style="25" bestFit="1" customWidth="1"/>
    <col min="9310" max="9318" width="12" style="25" bestFit="1" customWidth="1"/>
    <col min="9319" max="9322" width="11" style="25" bestFit="1" customWidth="1"/>
    <col min="9323" max="9328" width="12" style="25" bestFit="1" customWidth="1"/>
    <col min="9329" max="9329" width="8.85546875" style="25" bestFit="1" customWidth="1"/>
    <col min="9330" max="9331" width="11.140625" style="25" bestFit="1" customWidth="1"/>
    <col min="9332" max="9334" width="12" style="25" bestFit="1" customWidth="1"/>
    <col min="9335" max="9335" width="8.85546875" style="25" bestFit="1" customWidth="1"/>
    <col min="9336" max="9337" width="11.140625" style="25" bestFit="1" customWidth="1"/>
    <col min="9338" max="9338" width="12" style="25" bestFit="1" customWidth="1"/>
    <col min="9339" max="9472" width="9.140625" style="25"/>
    <col min="9473" max="9473" width="24.28515625" style="25" customWidth="1"/>
    <col min="9474" max="9474" width="29.28515625" style="25" customWidth="1"/>
    <col min="9475" max="9475" width="63" style="25" customWidth="1"/>
    <col min="9476" max="9479" width="8.7109375" style="25" customWidth="1"/>
    <col min="9480" max="9480" width="5.140625" style="25" customWidth="1"/>
    <col min="9481" max="9481" width="2.42578125" style="25" customWidth="1"/>
    <col min="9482" max="9485" width="12" style="25" customWidth="1"/>
    <col min="9486" max="9486" width="11.140625" style="25" customWidth="1"/>
    <col min="9487" max="9487" width="12.140625" style="25" customWidth="1"/>
    <col min="9488" max="9488" width="10.42578125" style="25" customWidth="1"/>
    <col min="9489" max="9489" width="14.28515625" style="25" bestFit="1" customWidth="1"/>
    <col min="9490" max="9490" width="13.5703125" style="25" bestFit="1" customWidth="1"/>
    <col min="9491" max="9491" width="12.5703125" style="25" customWidth="1"/>
    <col min="9492" max="9493" width="12" style="25" bestFit="1" customWidth="1"/>
    <col min="9494" max="9494" width="12" style="25" customWidth="1"/>
    <col min="9495" max="9495" width="8.85546875" style="25" customWidth="1"/>
    <col min="9496" max="9496" width="11.140625" style="25" customWidth="1"/>
    <col min="9497" max="9497" width="12" style="25" customWidth="1"/>
    <col min="9498" max="9505" width="15.140625" style="25" bestFit="1" customWidth="1"/>
    <col min="9506" max="9506" width="17.5703125" style="25" bestFit="1" customWidth="1"/>
    <col min="9507" max="9560" width="12" style="25" bestFit="1" customWidth="1"/>
    <col min="9561" max="9564" width="15.140625" style="25" bestFit="1" customWidth="1"/>
    <col min="9565" max="9565" width="17.5703125" style="25" bestFit="1" customWidth="1"/>
    <col min="9566" max="9574" width="12" style="25" bestFit="1" customWidth="1"/>
    <col min="9575" max="9578" width="11" style="25" bestFit="1" customWidth="1"/>
    <col min="9579" max="9584" width="12" style="25" bestFit="1" customWidth="1"/>
    <col min="9585" max="9585" width="8.85546875" style="25" bestFit="1" customWidth="1"/>
    <col min="9586" max="9587" width="11.140625" style="25" bestFit="1" customWidth="1"/>
    <col min="9588" max="9590" width="12" style="25" bestFit="1" customWidth="1"/>
    <col min="9591" max="9591" width="8.85546875" style="25" bestFit="1" customWidth="1"/>
    <col min="9592" max="9593" width="11.140625" style="25" bestFit="1" customWidth="1"/>
    <col min="9594" max="9594" width="12" style="25" bestFit="1" customWidth="1"/>
    <col min="9595" max="9728" width="9.140625" style="25"/>
    <col min="9729" max="9729" width="24.28515625" style="25" customWidth="1"/>
    <col min="9730" max="9730" width="29.28515625" style="25" customWidth="1"/>
    <col min="9731" max="9731" width="63" style="25" customWidth="1"/>
    <col min="9732" max="9735" width="8.7109375" style="25" customWidth="1"/>
    <col min="9736" max="9736" width="5.140625" style="25" customWidth="1"/>
    <col min="9737" max="9737" width="2.42578125" style="25" customWidth="1"/>
    <col min="9738" max="9741" width="12" style="25" customWidth="1"/>
    <col min="9742" max="9742" width="11.140625" style="25" customWidth="1"/>
    <col min="9743" max="9743" width="12.140625" style="25" customWidth="1"/>
    <col min="9744" max="9744" width="10.42578125" style="25" customWidth="1"/>
    <col min="9745" max="9745" width="14.28515625" style="25" bestFit="1" customWidth="1"/>
    <col min="9746" max="9746" width="13.5703125" style="25" bestFit="1" customWidth="1"/>
    <col min="9747" max="9747" width="12.5703125" style="25" customWidth="1"/>
    <col min="9748" max="9749" width="12" style="25" bestFit="1" customWidth="1"/>
    <col min="9750" max="9750" width="12" style="25" customWidth="1"/>
    <col min="9751" max="9751" width="8.85546875" style="25" customWidth="1"/>
    <col min="9752" max="9752" width="11.140625" style="25" customWidth="1"/>
    <col min="9753" max="9753" width="12" style="25" customWidth="1"/>
    <col min="9754" max="9761" width="15.140625" style="25" bestFit="1" customWidth="1"/>
    <col min="9762" max="9762" width="17.5703125" style="25" bestFit="1" customWidth="1"/>
    <col min="9763" max="9816" width="12" style="25" bestFit="1" customWidth="1"/>
    <col min="9817" max="9820" width="15.140625" style="25" bestFit="1" customWidth="1"/>
    <col min="9821" max="9821" width="17.5703125" style="25" bestFit="1" customWidth="1"/>
    <col min="9822" max="9830" width="12" style="25" bestFit="1" customWidth="1"/>
    <col min="9831" max="9834" width="11" style="25" bestFit="1" customWidth="1"/>
    <col min="9835" max="9840" width="12" style="25" bestFit="1" customWidth="1"/>
    <col min="9841" max="9841" width="8.85546875" style="25" bestFit="1" customWidth="1"/>
    <col min="9842" max="9843" width="11.140625" style="25" bestFit="1" customWidth="1"/>
    <col min="9844" max="9846" width="12" style="25" bestFit="1" customWidth="1"/>
    <col min="9847" max="9847" width="8.85546875" style="25" bestFit="1" customWidth="1"/>
    <col min="9848" max="9849" width="11.140625" style="25" bestFit="1" customWidth="1"/>
    <col min="9850" max="9850" width="12" style="25" bestFit="1" customWidth="1"/>
    <col min="9851" max="9984" width="9.140625" style="25"/>
    <col min="9985" max="9985" width="24.28515625" style="25" customWidth="1"/>
    <col min="9986" max="9986" width="29.28515625" style="25" customWidth="1"/>
    <col min="9987" max="9987" width="63" style="25" customWidth="1"/>
    <col min="9988" max="9991" width="8.7109375" style="25" customWidth="1"/>
    <col min="9992" max="9992" width="5.140625" style="25" customWidth="1"/>
    <col min="9993" max="9993" width="2.42578125" style="25" customWidth="1"/>
    <col min="9994" max="9997" width="12" style="25" customWidth="1"/>
    <col min="9998" max="9998" width="11.140625" style="25" customWidth="1"/>
    <col min="9999" max="9999" width="12.140625" style="25" customWidth="1"/>
    <col min="10000" max="10000" width="10.42578125" style="25" customWidth="1"/>
    <col min="10001" max="10001" width="14.28515625" style="25" bestFit="1" customWidth="1"/>
    <col min="10002" max="10002" width="13.5703125" style="25" bestFit="1" customWidth="1"/>
    <col min="10003" max="10003" width="12.5703125" style="25" customWidth="1"/>
    <col min="10004" max="10005" width="12" style="25" bestFit="1" customWidth="1"/>
    <col min="10006" max="10006" width="12" style="25" customWidth="1"/>
    <col min="10007" max="10007" width="8.85546875" style="25" customWidth="1"/>
    <col min="10008" max="10008" width="11.140625" style="25" customWidth="1"/>
    <col min="10009" max="10009" width="12" style="25" customWidth="1"/>
    <col min="10010" max="10017" width="15.140625" style="25" bestFit="1" customWidth="1"/>
    <col min="10018" max="10018" width="17.5703125" style="25" bestFit="1" customWidth="1"/>
    <col min="10019" max="10072" width="12" style="25" bestFit="1" customWidth="1"/>
    <col min="10073" max="10076" width="15.140625" style="25" bestFit="1" customWidth="1"/>
    <col min="10077" max="10077" width="17.5703125" style="25" bestFit="1" customWidth="1"/>
    <col min="10078" max="10086" width="12" style="25" bestFit="1" customWidth="1"/>
    <col min="10087" max="10090" width="11" style="25" bestFit="1" customWidth="1"/>
    <col min="10091" max="10096" width="12" style="25" bestFit="1" customWidth="1"/>
    <col min="10097" max="10097" width="8.85546875" style="25" bestFit="1" customWidth="1"/>
    <col min="10098" max="10099" width="11.140625" style="25" bestFit="1" customWidth="1"/>
    <col min="10100" max="10102" width="12" style="25" bestFit="1" customWidth="1"/>
    <col min="10103" max="10103" width="8.85546875" style="25" bestFit="1" customWidth="1"/>
    <col min="10104" max="10105" width="11.140625" style="25" bestFit="1" customWidth="1"/>
    <col min="10106" max="10106" width="12" style="25" bestFit="1" customWidth="1"/>
    <col min="10107" max="10240" width="9.140625" style="25"/>
    <col min="10241" max="10241" width="24.28515625" style="25" customWidth="1"/>
    <col min="10242" max="10242" width="29.28515625" style="25" customWidth="1"/>
    <col min="10243" max="10243" width="63" style="25" customWidth="1"/>
    <col min="10244" max="10247" width="8.7109375" style="25" customWidth="1"/>
    <col min="10248" max="10248" width="5.140625" style="25" customWidth="1"/>
    <col min="10249" max="10249" width="2.42578125" style="25" customWidth="1"/>
    <col min="10250" max="10253" width="12" style="25" customWidth="1"/>
    <col min="10254" max="10254" width="11.140625" style="25" customWidth="1"/>
    <col min="10255" max="10255" width="12.140625" style="25" customWidth="1"/>
    <col min="10256" max="10256" width="10.42578125" style="25" customWidth="1"/>
    <col min="10257" max="10257" width="14.28515625" style="25" bestFit="1" customWidth="1"/>
    <col min="10258" max="10258" width="13.5703125" style="25" bestFit="1" customWidth="1"/>
    <col min="10259" max="10259" width="12.5703125" style="25" customWidth="1"/>
    <col min="10260" max="10261" width="12" style="25" bestFit="1" customWidth="1"/>
    <col min="10262" max="10262" width="12" style="25" customWidth="1"/>
    <col min="10263" max="10263" width="8.85546875" style="25" customWidth="1"/>
    <col min="10264" max="10264" width="11.140625" style="25" customWidth="1"/>
    <col min="10265" max="10265" width="12" style="25" customWidth="1"/>
    <col min="10266" max="10273" width="15.140625" style="25" bestFit="1" customWidth="1"/>
    <col min="10274" max="10274" width="17.5703125" style="25" bestFit="1" customWidth="1"/>
    <col min="10275" max="10328" width="12" style="25" bestFit="1" customWidth="1"/>
    <col min="10329" max="10332" width="15.140625" style="25" bestFit="1" customWidth="1"/>
    <col min="10333" max="10333" width="17.5703125" style="25" bestFit="1" customWidth="1"/>
    <col min="10334" max="10342" width="12" style="25" bestFit="1" customWidth="1"/>
    <col min="10343" max="10346" width="11" style="25" bestFit="1" customWidth="1"/>
    <col min="10347" max="10352" width="12" style="25" bestFit="1" customWidth="1"/>
    <col min="10353" max="10353" width="8.85546875" style="25" bestFit="1" customWidth="1"/>
    <col min="10354" max="10355" width="11.140625" style="25" bestFit="1" customWidth="1"/>
    <col min="10356" max="10358" width="12" style="25" bestFit="1" customWidth="1"/>
    <col min="10359" max="10359" width="8.85546875" style="25" bestFit="1" customWidth="1"/>
    <col min="10360" max="10361" width="11.140625" style="25" bestFit="1" customWidth="1"/>
    <col min="10362" max="10362" width="12" style="25" bestFit="1" customWidth="1"/>
    <col min="10363" max="10496" width="9.140625" style="25"/>
    <col min="10497" max="10497" width="24.28515625" style="25" customWidth="1"/>
    <col min="10498" max="10498" width="29.28515625" style="25" customWidth="1"/>
    <col min="10499" max="10499" width="63" style="25" customWidth="1"/>
    <col min="10500" max="10503" width="8.7109375" style="25" customWidth="1"/>
    <col min="10504" max="10504" width="5.140625" style="25" customWidth="1"/>
    <col min="10505" max="10505" width="2.42578125" style="25" customWidth="1"/>
    <col min="10506" max="10509" width="12" style="25" customWidth="1"/>
    <col min="10510" max="10510" width="11.140625" style="25" customWidth="1"/>
    <col min="10511" max="10511" width="12.140625" style="25" customWidth="1"/>
    <col min="10512" max="10512" width="10.42578125" style="25" customWidth="1"/>
    <col min="10513" max="10513" width="14.28515625" style="25" bestFit="1" customWidth="1"/>
    <col min="10514" max="10514" width="13.5703125" style="25" bestFit="1" customWidth="1"/>
    <col min="10515" max="10515" width="12.5703125" style="25" customWidth="1"/>
    <col min="10516" max="10517" width="12" style="25" bestFit="1" customWidth="1"/>
    <col min="10518" max="10518" width="12" style="25" customWidth="1"/>
    <col min="10519" max="10519" width="8.85546875" style="25" customWidth="1"/>
    <col min="10520" max="10520" width="11.140625" style="25" customWidth="1"/>
    <col min="10521" max="10521" width="12" style="25" customWidth="1"/>
    <col min="10522" max="10529" width="15.140625" style="25" bestFit="1" customWidth="1"/>
    <col min="10530" max="10530" width="17.5703125" style="25" bestFit="1" customWidth="1"/>
    <col min="10531" max="10584" width="12" style="25" bestFit="1" customWidth="1"/>
    <col min="10585" max="10588" width="15.140625" style="25" bestFit="1" customWidth="1"/>
    <col min="10589" max="10589" width="17.5703125" style="25" bestFit="1" customWidth="1"/>
    <col min="10590" max="10598" width="12" style="25" bestFit="1" customWidth="1"/>
    <col min="10599" max="10602" width="11" style="25" bestFit="1" customWidth="1"/>
    <col min="10603" max="10608" width="12" style="25" bestFit="1" customWidth="1"/>
    <col min="10609" max="10609" width="8.85546875" style="25" bestFit="1" customWidth="1"/>
    <col min="10610" max="10611" width="11.140625" style="25" bestFit="1" customWidth="1"/>
    <col min="10612" max="10614" width="12" style="25" bestFit="1" customWidth="1"/>
    <col min="10615" max="10615" width="8.85546875" style="25" bestFit="1" customWidth="1"/>
    <col min="10616" max="10617" width="11.140625" style="25" bestFit="1" customWidth="1"/>
    <col min="10618" max="10618" width="12" style="25" bestFit="1" customWidth="1"/>
    <col min="10619" max="10752" width="9.140625" style="25"/>
    <col min="10753" max="10753" width="24.28515625" style="25" customWidth="1"/>
    <col min="10754" max="10754" width="29.28515625" style="25" customWidth="1"/>
    <col min="10755" max="10755" width="63" style="25" customWidth="1"/>
    <col min="10756" max="10759" width="8.7109375" style="25" customWidth="1"/>
    <col min="10760" max="10760" width="5.140625" style="25" customWidth="1"/>
    <col min="10761" max="10761" width="2.42578125" style="25" customWidth="1"/>
    <col min="10762" max="10765" width="12" style="25" customWidth="1"/>
    <col min="10766" max="10766" width="11.140625" style="25" customWidth="1"/>
    <col min="10767" max="10767" width="12.140625" style="25" customWidth="1"/>
    <col min="10768" max="10768" width="10.42578125" style="25" customWidth="1"/>
    <col min="10769" max="10769" width="14.28515625" style="25" bestFit="1" customWidth="1"/>
    <col min="10770" max="10770" width="13.5703125" style="25" bestFit="1" customWidth="1"/>
    <col min="10771" max="10771" width="12.5703125" style="25" customWidth="1"/>
    <col min="10772" max="10773" width="12" style="25" bestFit="1" customWidth="1"/>
    <col min="10774" max="10774" width="12" style="25" customWidth="1"/>
    <col min="10775" max="10775" width="8.85546875" style="25" customWidth="1"/>
    <col min="10776" max="10776" width="11.140625" style="25" customWidth="1"/>
    <col min="10777" max="10777" width="12" style="25" customWidth="1"/>
    <col min="10778" max="10785" width="15.140625" style="25" bestFit="1" customWidth="1"/>
    <col min="10786" max="10786" width="17.5703125" style="25" bestFit="1" customWidth="1"/>
    <col min="10787" max="10840" width="12" style="25" bestFit="1" customWidth="1"/>
    <col min="10841" max="10844" width="15.140625" style="25" bestFit="1" customWidth="1"/>
    <col min="10845" max="10845" width="17.5703125" style="25" bestFit="1" customWidth="1"/>
    <col min="10846" max="10854" width="12" style="25" bestFit="1" customWidth="1"/>
    <col min="10855" max="10858" width="11" style="25" bestFit="1" customWidth="1"/>
    <col min="10859" max="10864" width="12" style="25" bestFit="1" customWidth="1"/>
    <col min="10865" max="10865" width="8.85546875" style="25" bestFit="1" customWidth="1"/>
    <col min="10866" max="10867" width="11.140625" style="25" bestFit="1" customWidth="1"/>
    <col min="10868" max="10870" width="12" style="25" bestFit="1" customWidth="1"/>
    <col min="10871" max="10871" width="8.85546875" style="25" bestFit="1" customWidth="1"/>
    <col min="10872" max="10873" width="11.140625" style="25" bestFit="1" customWidth="1"/>
    <col min="10874" max="10874" width="12" style="25" bestFit="1" customWidth="1"/>
    <col min="10875" max="11008" width="9.140625" style="25"/>
    <col min="11009" max="11009" width="24.28515625" style="25" customWidth="1"/>
    <col min="11010" max="11010" width="29.28515625" style="25" customWidth="1"/>
    <col min="11011" max="11011" width="63" style="25" customWidth="1"/>
    <col min="11012" max="11015" width="8.7109375" style="25" customWidth="1"/>
    <col min="11016" max="11016" width="5.140625" style="25" customWidth="1"/>
    <col min="11017" max="11017" width="2.42578125" style="25" customWidth="1"/>
    <col min="11018" max="11021" width="12" style="25" customWidth="1"/>
    <col min="11022" max="11022" width="11.140625" style="25" customWidth="1"/>
    <col min="11023" max="11023" width="12.140625" style="25" customWidth="1"/>
    <col min="11024" max="11024" width="10.42578125" style="25" customWidth="1"/>
    <col min="11025" max="11025" width="14.28515625" style="25" bestFit="1" customWidth="1"/>
    <col min="11026" max="11026" width="13.5703125" style="25" bestFit="1" customWidth="1"/>
    <col min="11027" max="11027" width="12.5703125" style="25" customWidth="1"/>
    <col min="11028" max="11029" width="12" style="25" bestFit="1" customWidth="1"/>
    <col min="11030" max="11030" width="12" style="25" customWidth="1"/>
    <col min="11031" max="11031" width="8.85546875" style="25" customWidth="1"/>
    <col min="11032" max="11032" width="11.140625" style="25" customWidth="1"/>
    <col min="11033" max="11033" width="12" style="25" customWidth="1"/>
    <col min="11034" max="11041" width="15.140625" style="25" bestFit="1" customWidth="1"/>
    <col min="11042" max="11042" width="17.5703125" style="25" bestFit="1" customWidth="1"/>
    <col min="11043" max="11096" width="12" style="25" bestFit="1" customWidth="1"/>
    <col min="11097" max="11100" width="15.140625" style="25" bestFit="1" customWidth="1"/>
    <col min="11101" max="11101" width="17.5703125" style="25" bestFit="1" customWidth="1"/>
    <col min="11102" max="11110" width="12" style="25" bestFit="1" customWidth="1"/>
    <col min="11111" max="11114" width="11" style="25" bestFit="1" customWidth="1"/>
    <col min="11115" max="11120" width="12" style="25" bestFit="1" customWidth="1"/>
    <col min="11121" max="11121" width="8.85546875" style="25" bestFit="1" customWidth="1"/>
    <col min="11122" max="11123" width="11.140625" style="25" bestFit="1" customWidth="1"/>
    <col min="11124" max="11126" width="12" style="25" bestFit="1" customWidth="1"/>
    <col min="11127" max="11127" width="8.85546875" style="25" bestFit="1" customWidth="1"/>
    <col min="11128" max="11129" width="11.140625" style="25" bestFit="1" customWidth="1"/>
    <col min="11130" max="11130" width="12" style="25" bestFit="1" customWidth="1"/>
    <col min="11131" max="11264" width="9.140625" style="25"/>
    <col min="11265" max="11265" width="24.28515625" style="25" customWidth="1"/>
    <col min="11266" max="11266" width="29.28515625" style="25" customWidth="1"/>
    <col min="11267" max="11267" width="63" style="25" customWidth="1"/>
    <col min="11268" max="11271" width="8.7109375" style="25" customWidth="1"/>
    <col min="11272" max="11272" width="5.140625" style="25" customWidth="1"/>
    <col min="11273" max="11273" width="2.42578125" style="25" customWidth="1"/>
    <col min="11274" max="11277" width="12" style="25" customWidth="1"/>
    <col min="11278" max="11278" width="11.140625" style="25" customWidth="1"/>
    <col min="11279" max="11279" width="12.140625" style="25" customWidth="1"/>
    <col min="11280" max="11280" width="10.42578125" style="25" customWidth="1"/>
    <col min="11281" max="11281" width="14.28515625" style="25" bestFit="1" customWidth="1"/>
    <col min="11282" max="11282" width="13.5703125" style="25" bestFit="1" customWidth="1"/>
    <col min="11283" max="11283" width="12.5703125" style="25" customWidth="1"/>
    <col min="11284" max="11285" width="12" style="25" bestFit="1" customWidth="1"/>
    <col min="11286" max="11286" width="12" style="25" customWidth="1"/>
    <col min="11287" max="11287" width="8.85546875" style="25" customWidth="1"/>
    <col min="11288" max="11288" width="11.140625" style="25" customWidth="1"/>
    <col min="11289" max="11289" width="12" style="25" customWidth="1"/>
    <col min="11290" max="11297" width="15.140625" style="25" bestFit="1" customWidth="1"/>
    <col min="11298" max="11298" width="17.5703125" style="25" bestFit="1" customWidth="1"/>
    <col min="11299" max="11352" width="12" style="25" bestFit="1" customWidth="1"/>
    <col min="11353" max="11356" width="15.140625" style="25" bestFit="1" customWidth="1"/>
    <col min="11357" max="11357" width="17.5703125" style="25" bestFit="1" customWidth="1"/>
    <col min="11358" max="11366" width="12" style="25" bestFit="1" customWidth="1"/>
    <col min="11367" max="11370" width="11" style="25" bestFit="1" customWidth="1"/>
    <col min="11371" max="11376" width="12" style="25" bestFit="1" customWidth="1"/>
    <col min="11377" max="11377" width="8.85546875" style="25" bestFit="1" customWidth="1"/>
    <col min="11378" max="11379" width="11.140625" style="25" bestFit="1" customWidth="1"/>
    <col min="11380" max="11382" width="12" style="25" bestFit="1" customWidth="1"/>
    <col min="11383" max="11383" width="8.85546875" style="25" bestFit="1" customWidth="1"/>
    <col min="11384" max="11385" width="11.140625" style="25" bestFit="1" customWidth="1"/>
    <col min="11386" max="11386" width="12" style="25" bestFit="1" customWidth="1"/>
    <col min="11387" max="11520" width="9.140625" style="25"/>
    <col min="11521" max="11521" width="24.28515625" style="25" customWidth="1"/>
    <col min="11522" max="11522" width="29.28515625" style="25" customWidth="1"/>
    <col min="11523" max="11523" width="63" style="25" customWidth="1"/>
    <col min="11524" max="11527" width="8.7109375" style="25" customWidth="1"/>
    <col min="11528" max="11528" width="5.140625" style="25" customWidth="1"/>
    <col min="11529" max="11529" width="2.42578125" style="25" customWidth="1"/>
    <col min="11530" max="11533" width="12" style="25" customWidth="1"/>
    <col min="11534" max="11534" width="11.140625" style="25" customWidth="1"/>
    <col min="11535" max="11535" width="12.140625" style="25" customWidth="1"/>
    <col min="11536" max="11536" width="10.42578125" style="25" customWidth="1"/>
    <col min="11537" max="11537" width="14.28515625" style="25" bestFit="1" customWidth="1"/>
    <col min="11538" max="11538" width="13.5703125" style="25" bestFit="1" customWidth="1"/>
    <col min="11539" max="11539" width="12.5703125" style="25" customWidth="1"/>
    <col min="11540" max="11541" width="12" style="25" bestFit="1" customWidth="1"/>
    <col min="11542" max="11542" width="12" style="25" customWidth="1"/>
    <col min="11543" max="11543" width="8.85546875" style="25" customWidth="1"/>
    <col min="11544" max="11544" width="11.140625" style="25" customWidth="1"/>
    <col min="11545" max="11545" width="12" style="25" customWidth="1"/>
    <col min="11546" max="11553" width="15.140625" style="25" bestFit="1" customWidth="1"/>
    <col min="11554" max="11554" width="17.5703125" style="25" bestFit="1" customWidth="1"/>
    <col min="11555" max="11608" width="12" style="25" bestFit="1" customWidth="1"/>
    <col min="11609" max="11612" width="15.140625" style="25" bestFit="1" customWidth="1"/>
    <col min="11613" max="11613" width="17.5703125" style="25" bestFit="1" customWidth="1"/>
    <col min="11614" max="11622" width="12" style="25" bestFit="1" customWidth="1"/>
    <col min="11623" max="11626" width="11" style="25" bestFit="1" customWidth="1"/>
    <col min="11627" max="11632" width="12" style="25" bestFit="1" customWidth="1"/>
    <col min="11633" max="11633" width="8.85546875" style="25" bestFit="1" customWidth="1"/>
    <col min="11634" max="11635" width="11.140625" style="25" bestFit="1" customWidth="1"/>
    <col min="11636" max="11638" width="12" style="25" bestFit="1" customWidth="1"/>
    <col min="11639" max="11639" width="8.85546875" style="25" bestFit="1" customWidth="1"/>
    <col min="11640" max="11641" width="11.140625" style="25" bestFit="1" customWidth="1"/>
    <col min="11642" max="11642" width="12" style="25" bestFit="1" customWidth="1"/>
    <col min="11643" max="11776" width="9.140625" style="25"/>
    <col min="11777" max="11777" width="24.28515625" style="25" customWidth="1"/>
    <col min="11778" max="11778" width="29.28515625" style="25" customWidth="1"/>
    <col min="11779" max="11779" width="63" style="25" customWidth="1"/>
    <col min="11780" max="11783" width="8.7109375" style="25" customWidth="1"/>
    <col min="11784" max="11784" width="5.140625" style="25" customWidth="1"/>
    <col min="11785" max="11785" width="2.42578125" style="25" customWidth="1"/>
    <col min="11786" max="11789" width="12" style="25" customWidth="1"/>
    <col min="11790" max="11790" width="11.140625" style="25" customWidth="1"/>
    <col min="11791" max="11791" width="12.140625" style="25" customWidth="1"/>
    <col min="11792" max="11792" width="10.42578125" style="25" customWidth="1"/>
    <col min="11793" max="11793" width="14.28515625" style="25" bestFit="1" customWidth="1"/>
    <col min="11794" max="11794" width="13.5703125" style="25" bestFit="1" customWidth="1"/>
    <col min="11795" max="11795" width="12.5703125" style="25" customWidth="1"/>
    <col min="11796" max="11797" width="12" style="25" bestFit="1" customWidth="1"/>
    <col min="11798" max="11798" width="12" style="25" customWidth="1"/>
    <col min="11799" max="11799" width="8.85546875" style="25" customWidth="1"/>
    <col min="11800" max="11800" width="11.140625" style="25" customWidth="1"/>
    <col min="11801" max="11801" width="12" style="25" customWidth="1"/>
    <col min="11802" max="11809" width="15.140625" style="25" bestFit="1" customWidth="1"/>
    <col min="11810" max="11810" width="17.5703125" style="25" bestFit="1" customWidth="1"/>
    <col min="11811" max="11864" width="12" style="25" bestFit="1" customWidth="1"/>
    <col min="11865" max="11868" width="15.140625" style="25" bestFit="1" customWidth="1"/>
    <col min="11869" max="11869" width="17.5703125" style="25" bestFit="1" customWidth="1"/>
    <col min="11870" max="11878" width="12" style="25" bestFit="1" customWidth="1"/>
    <col min="11879" max="11882" width="11" style="25" bestFit="1" customWidth="1"/>
    <col min="11883" max="11888" width="12" style="25" bestFit="1" customWidth="1"/>
    <col min="11889" max="11889" width="8.85546875" style="25" bestFit="1" customWidth="1"/>
    <col min="11890" max="11891" width="11.140625" style="25" bestFit="1" customWidth="1"/>
    <col min="11892" max="11894" width="12" style="25" bestFit="1" customWidth="1"/>
    <col min="11895" max="11895" width="8.85546875" style="25" bestFit="1" customWidth="1"/>
    <col min="11896" max="11897" width="11.140625" style="25" bestFit="1" customWidth="1"/>
    <col min="11898" max="11898" width="12" style="25" bestFit="1" customWidth="1"/>
    <col min="11899" max="12032" width="9.140625" style="25"/>
    <col min="12033" max="12033" width="24.28515625" style="25" customWidth="1"/>
    <col min="12034" max="12034" width="29.28515625" style="25" customWidth="1"/>
    <col min="12035" max="12035" width="63" style="25" customWidth="1"/>
    <col min="12036" max="12039" width="8.7109375" style="25" customWidth="1"/>
    <col min="12040" max="12040" width="5.140625" style="25" customWidth="1"/>
    <col min="12041" max="12041" width="2.42578125" style="25" customWidth="1"/>
    <col min="12042" max="12045" width="12" style="25" customWidth="1"/>
    <col min="12046" max="12046" width="11.140625" style="25" customWidth="1"/>
    <col min="12047" max="12047" width="12.140625" style="25" customWidth="1"/>
    <col min="12048" max="12048" width="10.42578125" style="25" customWidth="1"/>
    <col min="12049" max="12049" width="14.28515625" style="25" bestFit="1" customWidth="1"/>
    <col min="12050" max="12050" width="13.5703125" style="25" bestFit="1" customWidth="1"/>
    <col min="12051" max="12051" width="12.5703125" style="25" customWidth="1"/>
    <col min="12052" max="12053" width="12" style="25" bestFit="1" customWidth="1"/>
    <col min="12054" max="12054" width="12" style="25" customWidth="1"/>
    <col min="12055" max="12055" width="8.85546875" style="25" customWidth="1"/>
    <col min="12056" max="12056" width="11.140625" style="25" customWidth="1"/>
    <col min="12057" max="12057" width="12" style="25" customWidth="1"/>
    <col min="12058" max="12065" width="15.140625" style="25" bestFit="1" customWidth="1"/>
    <col min="12066" max="12066" width="17.5703125" style="25" bestFit="1" customWidth="1"/>
    <col min="12067" max="12120" width="12" style="25" bestFit="1" customWidth="1"/>
    <col min="12121" max="12124" width="15.140625" style="25" bestFit="1" customWidth="1"/>
    <col min="12125" max="12125" width="17.5703125" style="25" bestFit="1" customWidth="1"/>
    <col min="12126" max="12134" width="12" style="25" bestFit="1" customWidth="1"/>
    <col min="12135" max="12138" width="11" style="25" bestFit="1" customWidth="1"/>
    <col min="12139" max="12144" width="12" style="25" bestFit="1" customWidth="1"/>
    <col min="12145" max="12145" width="8.85546875" style="25" bestFit="1" customWidth="1"/>
    <col min="12146" max="12147" width="11.140625" style="25" bestFit="1" customWidth="1"/>
    <col min="12148" max="12150" width="12" style="25" bestFit="1" customWidth="1"/>
    <col min="12151" max="12151" width="8.85546875" style="25" bestFit="1" customWidth="1"/>
    <col min="12152" max="12153" width="11.140625" style="25" bestFit="1" customWidth="1"/>
    <col min="12154" max="12154" width="12" style="25" bestFit="1" customWidth="1"/>
    <col min="12155" max="12288" width="9.140625" style="25"/>
    <col min="12289" max="12289" width="24.28515625" style="25" customWidth="1"/>
    <col min="12290" max="12290" width="29.28515625" style="25" customWidth="1"/>
    <col min="12291" max="12291" width="63" style="25" customWidth="1"/>
    <col min="12292" max="12295" width="8.7109375" style="25" customWidth="1"/>
    <col min="12296" max="12296" width="5.140625" style="25" customWidth="1"/>
    <col min="12297" max="12297" width="2.42578125" style="25" customWidth="1"/>
    <col min="12298" max="12301" width="12" style="25" customWidth="1"/>
    <col min="12302" max="12302" width="11.140625" style="25" customWidth="1"/>
    <col min="12303" max="12303" width="12.140625" style="25" customWidth="1"/>
    <col min="12304" max="12304" width="10.42578125" style="25" customWidth="1"/>
    <col min="12305" max="12305" width="14.28515625" style="25" bestFit="1" customWidth="1"/>
    <col min="12306" max="12306" width="13.5703125" style="25" bestFit="1" customWidth="1"/>
    <col min="12307" max="12307" width="12.5703125" style="25" customWidth="1"/>
    <col min="12308" max="12309" width="12" style="25" bestFit="1" customWidth="1"/>
    <col min="12310" max="12310" width="12" style="25" customWidth="1"/>
    <col min="12311" max="12311" width="8.85546875" style="25" customWidth="1"/>
    <col min="12312" max="12312" width="11.140625" style="25" customWidth="1"/>
    <col min="12313" max="12313" width="12" style="25" customWidth="1"/>
    <col min="12314" max="12321" width="15.140625" style="25" bestFit="1" customWidth="1"/>
    <col min="12322" max="12322" width="17.5703125" style="25" bestFit="1" customWidth="1"/>
    <col min="12323" max="12376" width="12" style="25" bestFit="1" customWidth="1"/>
    <col min="12377" max="12380" width="15.140625" style="25" bestFit="1" customWidth="1"/>
    <col min="12381" max="12381" width="17.5703125" style="25" bestFit="1" customWidth="1"/>
    <col min="12382" max="12390" width="12" style="25" bestFit="1" customWidth="1"/>
    <col min="12391" max="12394" width="11" style="25" bestFit="1" customWidth="1"/>
    <col min="12395" max="12400" width="12" style="25" bestFit="1" customWidth="1"/>
    <col min="12401" max="12401" width="8.85546875" style="25" bestFit="1" customWidth="1"/>
    <col min="12402" max="12403" width="11.140625" style="25" bestFit="1" customWidth="1"/>
    <col min="12404" max="12406" width="12" style="25" bestFit="1" customWidth="1"/>
    <col min="12407" max="12407" width="8.85546875" style="25" bestFit="1" customWidth="1"/>
    <col min="12408" max="12409" width="11.140625" style="25" bestFit="1" customWidth="1"/>
    <col min="12410" max="12410" width="12" style="25" bestFit="1" customWidth="1"/>
    <col min="12411" max="12544" width="9.140625" style="25"/>
    <col min="12545" max="12545" width="24.28515625" style="25" customWidth="1"/>
    <col min="12546" max="12546" width="29.28515625" style="25" customWidth="1"/>
    <col min="12547" max="12547" width="63" style="25" customWidth="1"/>
    <col min="12548" max="12551" width="8.7109375" style="25" customWidth="1"/>
    <col min="12552" max="12552" width="5.140625" style="25" customWidth="1"/>
    <col min="12553" max="12553" width="2.42578125" style="25" customWidth="1"/>
    <col min="12554" max="12557" width="12" style="25" customWidth="1"/>
    <col min="12558" max="12558" width="11.140625" style="25" customWidth="1"/>
    <col min="12559" max="12559" width="12.140625" style="25" customWidth="1"/>
    <col min="12560" max="12560" width="10.42578125" style="25" customWidth="1"/>
    <col min="12561" max="12561" width="14.28515625" style="25" bestFit="1" customWidth="1"/>
    <col min="12562" max="12562" width="13.5703125" style="25" bestFit="1" customWidth="1"/>
    <col min="12563" max="12563" width="12.5703125" style="25" customWidth="1"/>
    <col min="12564" max="12565" width="12" style="25" bestFit="1" customWidth="1"/>
    <col min="12566" max="12566" width="12" style="25" customWidth="1"/>
    <col min="12567" max="12567" width="8.85546875" style="25" customWidth="1"/>
    <col min="12568" max="12568" width="11.140625" style="25" customWidth="1"/>
    <col min="12569" max="12569" width="12" style="25" customWidth="1"/>
    <col min="12570" max="12577" width="15.140625" style="25" bestFit="1" customWidth="1"/>
    <col min="12578" max="12578" width="17.5703125" style="25" bestFit="1" customWidth="1"/>
    <col min="12579" max="12632" width="12" style="25" bestFit="1" customWidth="1"/>
    <col min="12633" max="12636" width="15.140625" style="25" bestFit="1" customWidth="1"/>
    <col min="12637" max="12637" width="17.5703125" style="25" bestFit="1" customWidth="1"/>
    <col min="12638" max="12646" width="12" style="25" bestFit="1" customWidth="1"/>
    <col min="12647" max="12650" width="11" style="25" bestFit="1" customWidth="1"/>
    <col min="12651" max="12656" width="12" style="25" bestFit="1" customWidth="1"/>
    <col min="12657" max="12657" width="8.85546875" style="25" bestFit="1" customWidth="1"/>
    <col min="12658" max="12659" width="11.140625" style="25" bestFit="1" customWidth="1"/>
    <col min="12660" max="12662" width="12" style="25" bestFit="1" customWidth="1"/>
    <col min="12663" max="12663" width="8.85546875" style="25" bestFit="1" customWidth="1"/>
    <col min="12664" max="12665" width="11.140625" style="25" bestFit="1" customWidth="1"/>
    <col min="12666" max="12666" width="12" style="25" bestFit="1" customWidth="1"/>
    <col min="12667" max="12800" width="9.140625" style="25"/>
    <col min="12801" max="12801" width="24.28515625" style="25" customWidth="1"/>
    <col min="12802" max="12802" width="29.28515625" style="25" customWidth="1"/>
    <col min="12803" max="12803" width="63" style="25" customWidth="1"/>
    <col min="12804" max="12807" width="8.7109375" style="25" customWidth="1"/>
    <col min="12808" max="12808" width="5.140625" style="25" customWidth="1"/>
    <col min="12809" max="12809" width="2.42578125" style="25" customWidth="1"/>
    <col min="12810" max="12813" width="12" style="25" customWidth="1"/>
    <col min="12814" max="12814" width="11.140625" style="25" customWidth="1"/>
    <col min="12815" max="12815" width="12.140625" style="25" customWidth="1"/>
    <col min="12816" max="12816" width="10.42578125" style="25" customWidth="1"/>
    <col min="12817" max="12817" width="14.28515625" style="25" bestFit="1" customWidth="1"/>
    <col min="12818" max="12818" width="13.5703125" style="25" bestFit="1" customWidth="1"/>
    <col min="12819" max="12819" width="12.5703125" style="25" customWidth="1"/>
    <col min="12820" max="12821" width="12" style="25" bestFit="1" customWidth="1"/>
    <col min="12822" max="12822" width="12" style="25" customWidth="1"/>
    <col min="12823" max="12823" width="8.85546875" style="25" customWidth="1"/>
    <col min="12824" max="12824" width="11.140625" style="25" customWidth="1"/>
    <col min="12825" max="12825" width="12" style="25" customWidth="1"/>
    <col min="12826" max="12833" width="15.140625" style="25" bestFit="1" customWidth="1"/>
    <col min="12834" max="12834" width="17.5703125" style="25" bestFit="1" customWidth="1"/>
    <col min="12835" max="12888" width="12" style="25" bestFit="1" customWidth="1"/>
    <col min="12889" max="12892" width="15.140625" style="25" bestFit="1" customWidth="1"/>
    <col min="12893" max="12893" width="17.5703125" style="25" bestFit="1" customWidth="1"/>
    <col min="12894" max="12902" width="12" style="25" bestFit="1" customWidth="1"/>
    <col min="12903" max="12906" width="11" style="25" bestFit="1" customWidth="1"/>
    <col min="12907" max="12912" width="12" style="25" bestFit="1" customWidth="1"/>
    <col min="12913" max="12913" width="8.85546875" style="25" bestFit="1" customWidth="1"/>
    <col min="12914" max="12915" width="11.140625" style="25" bestFit="1" customWidth="1"/>
    <col min="12916" max="12918" width="12" style="25" bestFit="1" customWidth="1"/>
    <col min="12919" max="12919" width="8.85546875" style="25" bestFit="1" customWidth="1"/>
    <col min="12920" max="12921" width="11.140625" style="25" bestFit="1" customWidth="1"/>
    <col min="12922" max="12922" width="12" style="25" bestFit="1" customWidth="1"/>
    <col min="12923" max="13056" width="9.140625" style="25"/>
    <col min="13057" max="13057" width="24.28515625" style="25" customWidth="1"/>
    <col min="13058" max="13058" width="29.28515625" style="25" customWidth="1"/>
    <col min="13059" max="13059" width="63" style="25" customWidth="1"/>
    <col min="13060" max="13063" width="8.7109375" style="25" customWidth="1"/>
    <col min="13064" max="13064" width="5.140625" style="25" customWidth="1"/>
    <col min="13065" max="13065" width="2.42578125" style="25" customWidth="1"/>
    <col min="13066" max="13069" width="12" style="25" customWidth="1"/>
    <col min="13070" max="13070" width="11.140625" style="25" customWidth="1"/>
    <col min="13071" max="13071" width="12.140625" style="25" customWidth="1"/>
    <col min="13072" max="13072" width="10.42578125" style="25" customWidth="1"/>
    <col min="13073" max="13073" width="14.28515625" style="25" bestFit="1" customWidth="1"/>
    <col min="13074" max="13074" width="13.5703125" style="25" bestFit="1" customWidth="1"/>
    <col min="13075" max="13075" width="12.5703125" style="25" customWidth="1"/>
    <col min="13076" max="13077" width="12" style="25" bestFit="1" customWidth="1"/>
    <col min="13078" max="13078" width="12" style="25" customWidth="1"/>
    <col min="13079" max="13079" width="8.85546875" style="25" customWidth="1"/>
    <col min="13080" max="13080" width="11.140625" style="25" customWidth="1"/>
    <col min="13081" max="13081" width="12" style="25" customWidth="1"/>
    <col min="13082" max="13089" width="15.140625" style="25" bestFit="1" customWidth="1"/>
    <col min="13090" max="13090" width="17.5703125" style="25" bestFit="1" customWidth="1"/>
    <col min="13091" max="13144" width="12" style="25" bestFit="1" customWidth="1"/>
    <col min="13145" max="13148" width="15.140625" style="25" bestFit="1" customWidth="1"/>
    <col min="13149" max="13149" width="17.5703125" style="25" bestFit="1" customWidth="1"/>
    <col min="13150" max="13158" width="12" style="25" bestFit="1" customWidth="1"/>
    <col min="13159" max="13162" width="11" style="25" bestFit="1" customWidth="1"/>
    <col min="13163" max="13168" width="12" style="25" bestFit="1" customWidth="1"/>
    <col min="13169" max="13169" width="8.85546875" style="25" bestFit="1" customWidth="1"/>
    <col min="13170" max="13171" width="11.140625" style="25" bestFit="1" customWidth="1"/>
    <col min="13172" max="13174" width="12" style="25" bestFit="1" customWidth="1"/>
    <col min="13175" max="13175" width="8.85546875" style="25" bestFit="1" customWidth="1"/>
    <col min="13176" max="13177" width="11.140625" style="25" bestFit="1" customWidth="1"/>
    <col min="13178" max="13178" width="12" style="25" bestFit="1" customWidth="1"/>
    <col min="13179" max="13312" width="9.140625" style="25"/>
    <col min="13313" max="13313" width="24.28515625" style="25" customWidth="1"/>
    <col min="13314" max="13314" width="29.28515625" style="25" customWidth="1"/>
    <col min="13315" max="13315" width="63" style="25" customWidth="1"/>
    <col min="13316" max="13319" width="8.7109375" style="25" customWidth="1"/>
    <col min="13320" max="13320" width="5.140625" style="25" customWidth="1"/>
    <col min="13321" max="13321" width="2.42578125" style="25" customWidth="1"/>
    <col min="13322" max="13325" width="12" style="25" customWidth="1"/>
    <col min="13326" max="13326" width="11.140625" style="25" customWidth="1"/>
    <col min="13327" max="13327" width="12.140625" style="25" customWidth="1"/>
    <col min="13328" max="13328" width="10.42578125" style="25" customWidth="1"/>
    <col min="13329" max="13329" width="14.28515625" style="25" bestFit="1" customWidth="1"/>
    <col min="13330" max="13330" width="13.5703125" style="25" bestFit="1" customWidth="1"/>
    <col min="13331" max="13331" width="12.5703125" style="25" customWidth="1"/>
    <col min="13332" max="13333" width="12" style="25" bestFit="1" customWidth="1"/>
    <col min="13334" max="13334" width="12" style="25" customWidth="1"/>
    <col min="13335" max="13335" width="8.85546875" style="25" customWidth="1"/>
    <col min="13336" max="13336" width="11.140625" style="25" customWidth="1"/>
    <col min="13337" max="13337" width="12" style="25" customWidth="1"/>
    <col min="13338" max="13345" width="15.140625" style="25" bestFit="1" customWidth="1"/>
    <col min="13346" max="13346" width="17.5703125" style="25" bestFit="1" customWidth="1"/>
    <col min="13347" max="13400" width="12" style="25" bestFit="1" customWidth="1"/>
    <col min="13401" max="13404" width="15.140625" style="25" bestFit="1" customWidth="1"/>
    <col min="13405" max="13405" width="17.5703125" style="25" bestFit="1" customWidth="1"/>
    <col min="13406" max="13414" width="12" style="25" bestFit="1" customWidth="1"/>
    <col min="13415" max="13418" width="11" style="25" bestFit="1" customWidth="1"/>
    <col min="13419" max="13424" width="12" style="25" bestFit="1" customWidth="1"/>
    <col min="13425" max="13425" width="8.85546875" style="25" bestFit="1" customWidth="1"/>
    <col min="13426" max="13427" width="11.140625" style="25" bestFit="1" customWidth="1"/>
    <col min="13428" max="13430" width="12" style="25" bestFit="1" customWidth="1"/>
    <col min="13431" max="13431" width="8.85546875" style="25" bestFit="1" customWidth="1"/>
    <col min="13432" max="13433" width="11.140625" style="25" bestFit="1" customWidth="1"/>
    <col min="13434" max="13434" width="12" style="25" bestFit="1" customWidth="1"/>
    <col min="13435" max="13568" width="9.140625" style="25"/>
    <col min="13569" max="13569" width="24.28515625" style="25" customWidth="1"/>
    <col min="13570" max="13570" width="29.28515625" style="25" customWidth="1"/>
    <col min="13571" max="13571" width="63" style="25" customWidth="1"/>
    <col min="13572" max="13575" width="8.7109375" style="25" customWidth="1"/>
    <col min="13576" max="13576" width="5.140625" style="25" customWidth="1"/>
    <col min="13577" max="13577" width="2.42578125" style="25" customWidth="1"/>
    <col min="13578" max="13581" width="12" style="25" customWidth="1"/>
    <col min="13582" max="13582" width="11.140625" style="25" customWidth="1"/>
    <col min="13583" max="13583" width="12.140625" style="25" customWidth="1"/>
    <col min="13584" max="13584" width="10.42578125" style="25" customWidth="1"/>
    <col min="13585" max="13585" width="14.28515625" style="25" bestFit="1" customWidth="1"/>
    <col min="13586" max="13586" width="13.5703125" style="25" bestFit="1" customWidth="1"/>
    <col min="13587" max="13587" width="12.5703125" style="25" customWidth="1"/>
    <col min="13588" max="13589" width="12" style="25" bestFit="1" customWidth="1"/>
    <col min="13590" max="13590" width="12" style="25" customWidth="1"/>
    <col min="13591" max="13591" width="8.85546875" style="25" customWidth="1"/>
    <col min="13592" max="13592" width="11.140625" style="25" customWidth="1"/>
    <col min="13593" max="13593" width="12" style="25" customWidth="1"/>
    <col min="13594" max="13601" width="15.140625" style="25" bestFit="1" customWidth="1"/>
    <col min="13602" max="13602" width="17.5703125" style="25" bestFit="1" customWidth="1"/>
    <col min="13603" max="13656" width="12" style="25" bestFit="1" customWidth="1"/>
    <col min="13657" max="13660" width="15.140625" style="25" bestFit="1" customWidth="1"/>
    <col min="13661" max="13661" width="17.5703125" style="25" bestFit="1" customWidth="1"/>
    <col min="13662" max="13670" width="12" style="25" bestFit="1" customWidth="1"/>
    <col min="13671" max="13674" width="11" style="25" bestFit="1" customWidth="1"/>
    <col min="13675" max="13680" width="12" style="25" bestFit="1" customWidth="1"/>
    <col min="13681" max="13681" width="8.85546875" style="25" bestFit="1" customWidth="1"/>
    <col min="13682" max="13683" width="11.140625" style="25" bestFit="1" customWidth="1"/>
    <col min="13684" max="13686" width="12" style="25" bestFit="1" customWidth="1"/>
    <col min="13687" max="13687" width="8.85546875" style="25" bestFit="1" customWidth="1"/>
    <col min="13688" max="13689" width="11.140625" style="25" bestFit="1" customWidth="1"/>
    <col min="13690" max="13690" width="12" style="25" bestFit="1" customWidth="1"/>
    <col min="13691" max="13824" width="9.140625" style="25"/>
    <col min="13825" max="13825" width="24.28515625" style="25" customWidth="1"/>
    <col min="13826" max="13826" width="29.28515625" style="25" customWidth="1"/>
    <col min="13827" max="13827" width="63" style="25" customWidth="1"/>
    <col min="13828" max="13831" width="8.7109375" style="25" customWidth="1"/>
    <col min="13832" max="13832" width="5.140625" style="25" customWidth="1"/>
    <col min="13833" max="13833" width="2.42578125" style="25" customWidth="1"/>
    <col min="13834" max="13837" width="12" style="25" customWidth="1"/>
    <col min="13838" max="13838" width="11.140625" style="25" customWidth="1"/>
    <col min="13839" max="13839" width="12.140625" style="25" customWidth="1"/>
    <col min="13840" max="13840" width="10.42578125" style="25" customWidth="1"/>
    <col min="13841" max="13841" width="14.28515625" style="25" bestFit="1" customWidth="1"/>
    <col min="13842" max="13842" width="13.5703125" style="25" bestFit="1" customWidth="1"/>
    <col min="13843" max="13843" width="12.5703125" style="25" customWidth="1"/>
    <col min="13844" max="13845" width="12" style="25" bestFit="1" customWidth="1"/>
    <col min="13846" max="13846" width="12" style="25" customWidth="1"/>
    <col min="13847" max="13847" width="8.85546875" style="25" customWidth="1"/>
    <col min="13848" max="13848" width="11.140625" style="25" customWidth="1"/>
    <col min="13849" max="13849" width="12" style="25" customWidth="1"/>
    <col min="13850" max="13857" width="15.140625" style="25" bestFit="1" customWidth="1"/>
    <col min="13858" max="13858" width="17.5703125" style="25" bestFit="1" customWidth="1"/>
    <col min="13859" max="13912" width="12" style="25" bestFit="1" customWidth="1"/>
    <col min="13913" max="13916" width="15.140625" style="25" bestFit="1" customWidth="1"/>
    <col min="13917" max="13917" width="17.5703125" style="25" bestFit="1" customWidth="1"/>
    <col min="13918" max="13926" width="12" style="25" bestFit="1" customWidth="1"/>
    <col min="13927" max="13930" width="11" style="25" bestFit="1" customWidth="1"/>
    <col min="13931" max="13936" width="12" style="25" bestFit="1" customWidth="1"/>
    <col min="13937" max="13937" width="8.85546875" style="25" bestFit="1" customWidth="1"/>
    <col min="13938" max="13939" width="11.140625" style="25" bestFit="1" customWidth="1"/>
    <col min="13940" max="13942" width="12" style="25" bestFit="1" customWidth="1"/>
    <col min="13943" max="13943" width="8.85546875" style="25" bestFit="1" customWidth="1"/>
    <col min="13944" max="13945" width="11.140625" style="25" bestFit="1" customWidth="1"/>
    <col min="13946" max="13946" width="12" style="25" bestFit="1" customWidth="1"/>
    <col min="13947" max="14080" width="9.140625" style="25"/>
    <col min="14081" max="14081" width="24.28515625" style="25" customWidth="1"/>
    <col min="14082" max="14082" width="29.28515625" style="25" customWidth="1"/>
    <col min="14083" max="14083" width="63" style="25" customWidth="1"/>
    <col min="14084" max="14087" width="8.7109375" style="25" customWidth="1"/>
    <col min="14088" max="14088" width="5.140625" style="25" customWidth="1"/>
    <col min="14089" max="14089" width="2.42578125" style="25" customWidth="1"/>
    <col min="14090" max="14093" width="12" style="25" customWidth="1"/>
    <col min="14094" max="14094" width="11.140625" style="25" customWidth="1"/>
    <col min="14095" max="14095" width="12.140625" style="25" customWidth="1"/>
    <col min="14096" max="14096" width="10.42578125" style="25" customWidth="1"/>
    <col min="14097" max="14097" width="14.28515625" style="25" bestFit="1" customWidth="1"/>
    <col min="14098" max="14098" width="13.5703125" style="25" bestFit="1" customWidth="1"/>
    <col min="14099" max="14099" width="12.5703125" style="25" customWidth="1"/>
    <col min="14100" max="14101" width="12" style="25" bestFit="1" customWidth="1"/>
    <col min="14102" max="14102" width="12" style="25" customWidth="1"/>
    <col min="14103" max="14103" width="8.85546875" style="25" customWidth="1"/>
    <col min="14104" max="14104" width="11.140625" style="25" customWidth="1"/>
    <col min="14105" max="14105" width="12" style="25" customWidth="1"/>
    <col min="14106" max="14113" width="15.140625" style="25" bestFit="1" customWidth="1"/>
    <col min="14114" max="14114" width="17.5703125" style="25" bestFit="1" customWidth="1"/>
    <col min="14115" max="14168" width="12" style="25" bestFit="1" customWidth="1"/>
    <col min="14169" max="14172" width="15.140625" style="25" bestFit="1" customWidth="1"/>
    <col min="14173" max="14173" width="17.5703125" style="25" bestFit="1" customWidth="1"/>
    <col min="14174" max="14182" width="12" style="25" bestFit="1" customWidth="1"/>
    <col min="14183" max="14186" width="11" style="25" bestFit="1" customWidth="1"/>
    <col min="14187" max="14192" width="12" style="25" bestFit="1" customWidth="1"/>
    <col min="14193" max="14193" width="8.85546875" style="25" bestFit="1" customWidth="1"/>
    <col min="14194" max="14195" width="11.140625" style="25" bestFit="1" customWidth="1"/>
    <col min="14196" max="14198" width="12" style="25" bestFit="1" customWidth="1"/>
    <col min="14199" max="14199" width="8.85546875" style="25" bestFit="1" customWidth="1"/>
    <col min="14200" max="14201" width="11.140625" style="25" bestFit="1" customWidth="1"/>
    <col min="14202" max="14202" width="12" style="25" bestFit="1" customWidth="1"/>
    <col min="14203" max="14336" width="9.140625" style="25"/>
    <col min="14337" max="14337" width="24.28515625" style="25" customWidth="1"/>
    <col min="14338" max="14338" width="29.28515625" style="25" customWidth="1"/>
    <col min="14339" max="14339" width="63" style="25" customWidth="1"/>
    <col min="14340" max="14343" width="8.7109375" style="25" customWidth="1"/>
    <col min="14344" max="14344" width="5.140625" style="25" customWidth="1"/>
    <col min="14345" max="14345" width="2.42578125" style="25" customWidth="1"/>
    <col min="14346" max="14349" width="12" style="25" customWidth="1"/>
    <col min="14350" max="14350" width="11.140625" style="25" customWidth="1"/>
    <col min="14351" max="14351" width="12.140625" style="25" customWidth="1"/>
    <col min="14352" max="14352" width="10.42578125" style="25" customWidth="1"/>
    <col min="14353" max="14353" width="14.28515625" style="25" bestFit="1" customWidth="1"/>
    <col min="14354" max="14354" width="13.5703125" style="25" bestFit="1" customWidth="1"/>
    <col min="14355" max="14355" width="12.5703125" style="25" customWidth="1"/>
    <col min="14356" max="14357" width="12" style="25" bestFit="1" customWidth="1"/>
    <col min="14358" max="14358" width="12" style="25" customWidth="1"/>
    <col min="14359" max="14359" width="8.85546875" style="25" customWidth="1"/>
    <col min="14360" max="14360" width="11.140625" style="25" customWidth="1"/>
    <col min="14361" max="14361" width="12" style="25" customWidth="1"/>
    <col min="14362" max="14369" width="15.140625" style="25" bestFit="1" customWidth="1"/>
    <col min="14370" max="14370" width="17.5703125" style="25" bestFit="1" customWidth="1"/>
    <col min="14371" max="14424" width="12" style="25" bestFit="1" customWidth="1"/>
    <col min="14425" max="14428" width="15.140625" style="25" bestFit="1" customWidth="1"/>
    <col min="14429" max="14429" width="17.5703125" style="25" bestFit="1" customWidth="1"/>
    <col min="14430" max="14438" width="12" style="25" bestFit="1" customWidth="1"/>
    <col min="14439" max="14442" width="11" style="25" bestFit="1" customWidth="1"/>
    <col min="14443" max="14448" width="12" style="25" bestFit="1" customWidth="1"/>
    <col min="14449" max="14449" width="8.85546875" style="25" bestFit="1" customWidth="1"/>
    <col min="14450" max="14451" width="11.140625" style="25" bestFit="1" customWidth="1"/>
    <col min="14452" max="14454" width="12" style="25" bestFit="1" customWidth="1"/>
    <col min="14455" max="14455" width="8.85546875" style="25" bestFit="1" customWidth="1"/>
    <col min="14456" max="14457" width="11.140625" style="25" bestFit="1" customWidth="1"/>
    <col min="14458" max="14458" width="12" style="25" bestFit="1" customWidth="1"/>
    <col min="14459" max="14592" width="9.140625" style="25"/>
    <col min="14593" max="14593" width="24.28515625" style="25" customWidth="1"/>
    <col min="14594" max="14594" width="29.28515625" style="25" customWidth="1"/>
    <col min="14595" max="14595" width="63" style="25" customWidth="1"/>
    <col min="14596" max="14599" width="8.7109375" style="25" customWidth="1"/>
    <col min="14600" max="14600" width="5.140625" style="25" customWidth="1"/>
    <col min="14601" max="14601" width="2.42578125" style="25" customWidth="1"/>
    <col min="14602" max="14605" width="12" style="25" customWidth="1"/>
    <col min="14606" max="14606" width="11.140625" style="25" customWidth="1"/>
    <col min="14607" max="14607" width="12.140625" style="25" customWidth="1"/>
    <col min="14608" max="14608" width="10.42578125" style="25" customWidth="1"/>
    <col min="14609" max="14609" width="14.28515625" style="25" bestFit="1" customWidth="1"/>
    <col min="14610" max="14610" width="13.5703125" style="25" bestFit="1" customWidth="1"/>
    <col min="14611" max="14611" width="12.5703125" style="25" customWidth="1"/>
    <col min="14612" max="14613" width="12" style="25" bestFit="1" customWidth="1"/>
    <col min="14614" max="14614" width="12" style="25" customWidth="1"/>
    <col min="14615" max="14615" width="8.85546875" style="25" customWidth="1"/>
    <col min="14616" max="14616" width="11.140625" style="25" customWidth="1"/>
    <col min="14617" max="14617" width="12" style="25" customWidth="1"/>
    <col min="14618" max="14625" width="15.140625" style="25" bestFit="1" customWidth="1"/>
    <col min="14626" max="14626" width="17.5703125" style="25" bestFit="1" customWidth="1"/>
    <col min="14627" max="14680" width="12" style="25" bestFit="1" customWidth="1"/>
    <col min="14681" max="14684" width="15.140625" style="25" bestFit="1" customWidth="1"/>
    <col min="14685" max="14685" width="17.5703125" style="25" bestFit="1" customWidth="1"/>
    <col min="14686" max="14694" width="12" style="25" bestFit="1" customWidth="1"/>
    <col min="14695" max="14698" width="11" style="25" bestFit="1" customWidth="1"/>
    <col min="14699" max="14704" width="12" style="25" bestFit="1" customWidth="1"/>
    <col min="14705" max="14705" width="8.85546875" style="25" bestFit="1" customWidth="1"/>
    <col min="14706" max="14707" width="11.140625" style="25" bestFit="1" customWidth="1"/>
    <col min="14708" max="14710" width="12" style="25" bestFit="1" customWidth="1"/>
    <col min="14711" max="14711" width="8.85546875" style="25" bestFit="1" customWidth="1"/>
    <col min="14712" max="14713" width="11.140625" style="25" bestFit="1" customWidth="1"/>
    <col min="14714" max="14714" width="12" style="25" bestFit="1" customWidth="1"/>
    <col min="14715" max="14848" width="9.140625" style="25"/>
    <col min="14849" max="14849" width="24.28515625" style="25" customWidth="1"/>
    <col min="14850" max="14850" width="29.28515625" style="25" customWidth="1"/>
    <col min="14851" max="14851" width="63" style="25" customWidth="1"/>
    <col min="14852" max="14855" width="8.7109375" style="25" customWidth="1"/>
    <col min="14856" max="14856" width="5.140625" style="25" customWidth="1"/>
    <col min="14857" max="14857" width="2.42578125" style="25" customWidth="1"/>
    <col min="14858" max="14861" width="12" style="25" customWidth="1"/>
    <col min="14862" max="14862" width="11.140625" style="25" customWidth="1"/>
    <col min="14863" max="14863" width="12.140625" style="25" customWidth="1"/>
    <col min="14864" max="14864" width="10.42578125" style="25" customWidth="1"/>
    <col min="14865" max="14865" width="14.28515625" style="25" bestFit="1" customWidth="1"/>
    <col min="14866" max="14866" width="13.5703125" style="25" bestFit="1" customWidth="1"/>
    <col min="14867" max="14867" width="12.5703125" style="25" customWidth="1"/>
    <col min="14868" max="14869" width="12" style="25" bestFit="1" customWidth="1"/>
    <col min="14870" max="14870" width="12" style="25" customWidth="1"/>
    <col min="14871" max="14871" width="8.85546875" style="25" customWidth="1"/>
    <col min="14872" max="14872" width="11.140625" style="25" customWidth="1"/>
    <col min="14873" max="14873" width="12" style="25" customWidth="1"/>
    <col min="14874" max="14881" width="15.140625" style="25" bestFit="1" customWidth="1"/>
    <col min="14882" max="14882" width="17.5703125" style="25" bestFit="1" customWidth="1"/>
    <col min="14883" max="14936" width="12" style="25" bestFit="1" customWidth="1"/>
    <col min="14937" max="14940" width="15.140625" style="25" bestFit="1" customWidth="1"/>
    <col min="14941" max="14941" width="17.5703125" style="25" bestFit="1" customWidth="1"/>
    <col min="14942" max="14950" width="12" style="25" bestFit="1" customWidth="1"/>
    <col min="14951" max="14954" width="11" style="25" bestFit="1" customWidth="1"/>
    <col min="14955" max="14960" width="12" style="25" bestFit="1" customWidth="1"/>
    <col min="14961" max="14961" width="8.85546875" style="25" bestFit="1" customWidth="1"/>
    <col min="14962" max="14963" width="11.140625" style="25" bestFit="1" customWidth="1"/>
    <col min="14964" max="14966" width="12" style="25" bestFit="1" customWidth="1"/>
    <col min="14967" max="14967" width="8.85546875" style="25" bestFit="1" customWidth="1"/>
    <col min="14968" max="14969" width="11.140625" style="25" bestFit="1" customWidth="1"/>
    <col min="14970" max="14970" width="12" style="25" bestFit="1" customWidth="1"/>
    <col min="14971" max="15104" width="9.140625" style="25"/>
    <col min="15105" max="15105" width="24.28515625" style="25" customWidth="1"/>
    <col min="15106" max="15106" width="29.28515625" style="25" customWidth="1"/>
    <col min="15107" max="15107" width="63" style="25" customWidth="1"/>
    <col min="15108" max="15111" width="8.7109375" style="25" customWidth="1"/>
    <col min="15112" max="15112" width="5.140625" style="25" customWidth="1"/>
    <col min="15113" max="15113" width="2.42578125" style="25" customWidth="1"/>
    <col min="15114" max="15117" width="12" style="25" customWidth="1"/>
    <col min="15118" max="15118" width="11.140625" style="25" customWidth="1"/>
    <col min="15119" max="15119" width="12.140625" style="25" customWidth="1"/>
    <col min="15120" max="15120" width="10.42578125" style="25" customWidth="1"/>
    <col min="15121" max="15121" width="14.28515625" style="25" bestFit="1" customWidth="1"/>
    <col min="15122" max="15122" width="13.5703125" style="25" bestFit="1" customWidth="1"/>
    <col min="15123" max="15123" width="12.5703125" style="25" customWidth="1"/>
    <col min="15124" max="15125" width="12" style="25" bestFit="1" customWidth="1"/>
    <col min="15126" max="15126" width="12" style="25" customWidth="1"/>
    <col min="15127" max="15127" width="8.85546875" style="25" customWidth="1"/>
    <col min="15128" max="15128" width="11.140625" style="25" customWidth="1"/>
    <col min="15129" max="15129" width="12" style="25" customWidth="1"/>
    <col min="15130" max="15137" width="15.140625" style="25" bestFit="1" customWidth="1"/>
    <col min="15138" max="15138" width="17.5703125" style="25" bestFit="1" customWidth="1"/>
    <col min="15139" max="15192" width="12" style="25" bestFit="1" customWidth="1"/>
    <col min="15193" max="15196" width="15.140625" style="25" bestFit="1" customWidth="1"/>
    <col min="15197" max="15197" width="17.5703125" style="25" bestFit="1" customWidth="1"/>
    <col min="15198" max="15206" width="12" style="25" bestFit="1" customWidth="1"/>
    <col min="15207" max="15210" width="11" style="25" bestFit="1" customWidth="1"/>
    <col min="15211" max="15216" width="12" style="25" bestFit="1" customWidth="1"/>
    <col min="15217" max="15217" width="8.85546875" style="25" bestFit="1" customWidth="1"/>
    <col min="15218" max="15219" width="11.140625" style="25" bestFit="1" customWidth="1"/>
    <col min="15220" max="15222" width="12" style="25" bestFit="1" customWidth="1"/>
    <col min="15223" max="15223" width="8.85546875" style="25" bestFit="1" customWidth="1"/>
    <col min="15224" max="15225" width="11.140625" style="25" bestFit="1" customWidth="1"/>
    <col min="15226" max="15226" width="12" style="25" bestFit="1" customWidth="1"/>
    <col min="15227" max="15360" width="9.140625" style="25"/>
    <col min="15361" max="15361" width="24.28515625" style="25" customWidth="1"/>
    <col min="15362" max="15362" width="29.28515625" style="25" customWidth="1"/>
    <col min="15363" max="15363" width="63" style="25" customWidth="1"/>
    <col min="15364" max="15367" width="8.7109375" style="25" customWidth="1"/>
    <col min="15368" max="15368" width="5.140625" style="25" customWidth="1"/>
    <col min="15369" max="15369" width="2.42578125" style="25" customWidth="1"/>
    <col min="15370" max="15373" width="12" style="25" customWidth="1"/>
    <col min="15374" max="15374" width="11.140625" style="25" customWidth="1"/>
    <col min="15375" max="15375" width="12.140625" style="25" customWidth="1"/>
    <col min="15376" max="15376" width="10.42578125" style="25" customWidth="1"/>
    <col min="15377" max="15377" width="14.28515625" style="25" bestFit="1" customWidth="1"/>
    <col min="15378" max="15378" width="13.5703125" style="25" bestFit="1" customWidth="1"/>
    <col min="15379" max="15379" width="12.5703125" style="25" customWidth="1"/>
    <col min="15380" max="15381" width="12" style="25" bestFit="1" customWidth="1"/>
    <col min="15382" max="15382" width="12" style="25" customWidth="1"/>
    <col min="15383" max="15383" width="8.85546875" style="25" customWidth="1"/>
    <col min="15384" max="15384" width="11.140625" style="25" customWidth="1"/>
    <col min="15385" max="15385" width="12" style="25" customWidth="1"/>
    <col min="15386" max="15393" width="15.140625" style="25" bestFit="1" customWidth="1"/>
    <col min="15394" max="15394" width="17.5703125" style="25" bestFit="1" customWidth="1"/>
    <col min="15395" max="15448" width="12" style="25" bestFit="1" customWidth="1"/>
    <col min="15449" max="15452" width="15.140625" style="25" bestFit="1" customWidth="1"/>
    <col min="15453" max="15453" width="17.5703125" style="25" bestFit="1" customWidth="1"/>
    <col min="15454" max="15462" width="12" style="25" bestFit="1" customWidth="1"/>
    <col min="15463" max="15466" width="11" style="25" bestFit="1" customWidth="1"/>
    <col min="15467" max="15472" width="12" style="25" bestFit="1" customWidth="1"/>
    <col min="15473" max="15473" width="8.85546875" style="25" bestFit="1" customWidth="1"/>
    <col min="15474" max="15475" width="11.140625" style="25" bestFit="1" customWidth="1"/>
    <col min="15476" max="15478" width="12" style="25" bestFit="1" customWidth="1"/>
    <col min="15479" max="15479" width="8.85546875" style="25" bestFit="1" customWidth="1"/>
    <col min="15480" max="15481" width="11.140625" style="25" bestFit="1" customWidth="1"/>
    <col min="15482" max="15482" width="12" style="25" bestFit="1" customWidth="1"/>
    <col min="15483" max="15616" width="9.140625" style="25"/>
    <col min="15617" max="15617" width="24.28515625" style="25" customWidth="1"/>
    <col min="15618" max="15618" width="29.28515625" style="25" customWidth="1"/>
    <col min="15619" max="15619" width="63" style="25" customWidth="1"/>
    <col min="15620" max="15623" width="8.7109375" style="25" customWidth="1"/>
    <col min="15624" max="15624" width="5.140625" style="25" customWidth="1"/>
    <col min="15625" max="15625" width="2.42578125" style="25" customWidth="1"/>
    <col min="15626" max="15629" width="12" style="25" customWidth="1"/>
    <col min="15630" max="15630" width="11.140625" style="25" customWidth="1"/>
    <col min="15631" max="15631" width="12.140625" style="25" customWidth="1"/>
    <col min="15632" max="15632" width="10.42578125" style="25" customWidth="1"/>
    <col min="15633" max="15633" width="14.28515625" style="25" bestFit="1" customWidth="1"/>
    <col min="15634" max="15634" width="13.5703125" style="25" bestFit="1" customWidth="1"/>
    <col min="15635" max="15635" width="12.5703125" style="25" customWidth="1"/>
    <col min="15636" max="15637" width="12" style="25" bestFit="1" customWidth="1"/>
    <col min="15638" max="15638" width="12" style="25" customWidth="1"/>
    <col min="15639" max="15639" width="8.85546875" style="25" customWidth="1"/>
    <col min="15640" max="15640" width="11.140625" style="25" customWidth="1"/>
    <col min="15641" max="15641" width="12" style="25" customWidth="1"/>
    <col min="15642" max="15649" width="15.140625" style="25" bestFit="1" customWidth="1"/>
    <col min="15650" max="15650" width="17.5703125" style="25" bestFit="1" customWidth="1"/>
    <col min="15651" max="15704" width="12" style="25" bestFit="1" customWidth="1"/>
    <col min="15705" max="15708" width="15.140625" style="25" bestFit="1" customWidth="1"/>
    <col min="15709" max="15709" width="17.5703125" style="25" bestFit="1" customWidth="1"/>
    <col min="15710" max="15718" width="12" style="25" bestFit="1" customWidth="1"/>
    <col min="15719" max="15722" width="11" style="25" bestFit="1" customWidth="1"/>
    <col min="15723" max="15728" width="12" style="25" bestFit="1" customWidth="1"/>
    <col min="15729" max="15729" width="8.85546875" style="25" bestFit="1" customWidth="1"/>
    <col min="15730" max="15731" width="11.140625" style="25" bestFit="1" customWidth="1"/>
    <col min="15732" max="15734" width="12" style="25" bestFit="1" customWidth="1"/>
    <col min="15735" max="15735" width="8.85546875" style="25" bestFit="1" customWidth="1"/>
    <col min="15736" max="15737" width="11.140625" style="25" bestFit="1" customWidth="1"/>
    <col min="15738" max="15738" width="12" style="25" bestFit="1" customWidth="1"/>
    <col min="15739" max="15872" width="9.140625" style="25"/>
    <col min="15873" max="15873" width="24.28515625" style="25" customWidth="1"/>
    <col min="15874" max="15874" width="29.28515625" style="25" customWidth="1"/>
    <col min="15875" max="15875" width="63" style="25" customWidth="1"/>
    <col min="15876" max="15879" width="8.7109375" style="25" customWidth="1"/>
    <col min="15880" max="15880" width="5.140625" style="25" customWidth="1"/>
    <col min="15881" max="15881" width="2.42578125" style="25" customWidth="1"/>
    <col min="15882" max="15885" width="12" style="25" customWidth="1"/>
    <col min="15886" max="15886" width="11.140625" style="25" customWidth="1"/>
    <col min="15887" max="15887" width="12.140625" style="25" customWidth="1"/>
    <col min="15888" max="15888" width="10.42578125" style="25" customWidth="1"/>
    <col min="15889" max="15889" width="14.28515625" style="25" bestFit="1" customWidth="1"/>
    <col min="15890" max="15890" width="13.5703125" style="25" bestFit="1" customWidth="1"/>
    <col min="15891" max="15891" width="12.5703125" style="25" customWidth="1"/>
    <col min="15892" max="15893" width="12" style="25" bestFit="1" customWidth="1"/>
    <col min="15894" max="15894" width="12" style="25" customWidth="1"/>
    <col min="15895" max="15895" width="8.85546875" style="25" customWidth="1"/>
    <col min="15896" max="15896" width="11.140625" style="25" customWidth="1"/>
    <col min="15897" max="15897" width="12" style="25" customWidth="1"/>
    <col min="15898" max="15905" width="15.140625" style="25" bestFit="1" customWidth="1"/>
    <col min="15906" max="15906" width="17.5703125" style="25" bestFit="1" customWidth="1"/>
    <col min="15907" max="15960" width="12" style="25" bestFit="1" customWidth="1"/>
    <col min="15961" max="15964" width="15.140625" style="25" bestFit="1" customWidth="1"/>
    <col min="15965" max="15965" width="17.5703125" style="25" bestFit="1" customWidth="1"/>
    <col min="15966" max="15974" width="12" style="25" bestFit="1" customWidth="1"/>
    <col min="15975" max="15978" width="11" style="25" bestFit="1" customWidth="1"/>
    <col min="15979" max="15984" width="12" style="25" bestFit="1" customWidth="1"/>
    <col min="15985" max="15985" width="8.85546875" style="25" bestFit="1" customWidth="1"/>
    <col min="15986" max="15987" width="11.140625" style="25" bestFit="1" customWidth="1"/>
    <col min="15988" max="15990" width="12" style="25" bestFit="1" customWidth="1"/>
    <col min="15991" max="15991" width="8.85546875" style="25" bestFit="1" customWidth="1"/>
    <col min="15992" max="15993" width="11.140625" style="25" bestFit="1" customWidth="1"/>
    <col min="15994" max="15994" width="12" style="25" bestFit="1" customWidth="1"/>
    <col min="15995" max="16128" width="9.140625" style="25"/>
    <col min="16129" max="16129" width="24.28515625" style="25" customWidth="1"/>
    <col min="16130" max="16130" width="29.28515625" style="25" customWidth="1"/>
    <col min="16131" max="16131" width="63" style="25" customWidth="1"/>
    <col min="16132" max="16135" width="8.7109375" style="25" customWidth="1"/>
    <col min="16136" max="16136" width="5.140625" style="25" customWidth="1"/>
    <col min="16137" max="16137" width="2.42578125" style="25" customWidth="1"/>
    <col min="16138" max="16141" width="12" style="25" customWidth="1"/>
    <col min="16142" max="16142" width="11.140625" style="25" customWidth="1"/>
    <col min="16143" max="16143" width="12.140625" style="25" customWidth="1"/>
    <col min="16144" max="16144" width="10.42578125" style="25" customWidth="1"/>
    <col min="16145" max="16145" width="14.28515625" style="25" bestFit="1" customWidth="1"/>
    <col min="16146" max="16146" width="13.5703125" style="25" bestFit="1" customWidth="1"/>
    <col min="16147" max="16147" width="12.5703125" style="25" customWidth="1"/>
    <col min="16148" max="16149" width="12" style="25" bestFit="1" customWidth="1"/>
    <col min="16150" max="16150" width="12" style="25" customWidth="1"/>
    <col min="16151" max="16151" width="8.85546875" style="25" customWidth="1"/>
    <col min="16152" max="16152" width="11.140625" style="25" customWidth="1"/>
    <col min="16153" max="16153" width="12" style="25" customWidth="1"/>
    <col min="16154" max="16161" width="15.140625" style="25" bestFit="1" customWidth="1"/>
    <col min="16162" max="16162" width="17.5703125" style="25" bestFit="1" customWidth="1"/>
    <col min="16163" max="16216" width="12" style="25" bestFit="1" customWidth="1"/>
    <col min="16217" max="16220" width="15.140625" style="25" bestFit="1" customWidth="1"/>
    <col min="16221" max="16221" width="17.5703125" style="25" bestFit="1" customWidth="1"/>
    <col min="16222" max="16230" width="12" style="25" bestFit="1" customWidth="1"/>
    <col min="16231" max="16234" width="11" style="25" bestFit="1" customWidth="1"/>
    <col min="16235" max="16240" width="12" style="25" bestFit="1" customWidth="1"/>
    <col min="16241" max="16241" width="8.85546875" style="25" bestFit="1" customWidth="1"/>
    <col min="16242" max="16243" width="11.140625" style="25" bestFit="1" customWidth="1"/>
    <col min="16244" max="16246" width="12" style="25" bestFit="1" customWidth="1"/>
    <col min="16247" max="16247" width="8.85546875" style="25" bestFit="1" customWidth="1"/>
    <col min="16248" max="16249" width="11.140625" style="25" bestFit="1" customWidth="1"/>
    <col min="16250" max="16250" width="12" style="25" bestFit="1" customWidth="1"/>
    <col min="16251" max="16384" width="9.140625" style="25"/>
  </cols>
  <sheetData>
    <row r="2" spans="1:19" x14ac:dyDescent="0.25">
      <c r="A2" s="24" t="s">
        <v>206</v>
      </c>
      <c r="B2" s="24" t="s">
        <v>207</v>
      </c>
    </row>
    <row r="3" spans="1:19" x14ac:dyDescent="0.25">
      <c r="A3" s="24" t="s">
        <v>204</v>
      </c>
      <c r="B3" s="26">
        <v>2016</v>
      </c>
    </row>
    <row r="5" spans="1:19" s="33" customFormat="1" x14ac:dyDescent="0.25">
      <c r="A5" s="28" t="s">
        <v>208</v>
      </c>
      <c r="B5" s="29"/>
      <c r="C5" s="29"/>
      <c r="D5" s="30" t="s">
        <v>39</v>
      </c>
      <c r="E5" s="31"/>
      <c r="F5" s="31"/>
      <c r="G5" s="31"/>
      <c r="H5" s="32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45" x14ac:dyDescent="0.25">
      <c r="A6" s="34" t="s">
        <v>40</v>
      </c>
      <c r="B6" s="34" t="s">
        <v>41</v>
      </c>
      <c r="C6" s="28" t="s">
        <v>209</v>
      </c>
      <c r="D6" s="35" t="s">
        <v>42</v>
      </c>
      <c r="E6" s="36" t="s">
        <v>0</v>
      </c>
      <c r="F6" s="36" t="s">
        <v>43</v>
      </c>
      <c r="G6" s="35" t="s">
        <v>44</v>
      </c>
      <c r="H6" s="35" t="s">
        <v>210</v>
      </c>
    </row>
    <row r="7" spans="1:19" hidden="1" x14ac:dyDescent="0.25">
      <c r="A7" s="37" t="s">
        <v>4</v>
      </c>
      <c r="B7" s="28" t="s">
        <v>46</v>
      </c>
      <c r="C7" s="35" t="s">
        <v>211</v>
      </c>
      <c r="D7" s="38"/>
      <c r="E7" s="39">
        <v>4</v>
      </c>
      <c r="F7" s="39">
        <v>4</v>
      </c>
      <c r="G7" s="38"/>
      <c r="H7" s="38">
        <v>4</v>
      </c>
    </row>
    <row r="8" spans="1:19" hidden="1" x14ac:dyDescent="0.25">
      <c r="A8" s="37" t="s">
        <v>4</v>
      </c>
      <c r="B8" s="40"/>
      <c r="C8" s="35" t="s">
        <v>212</v>
      </c>
      <c r="D8" s="38"/>
      <c r="E8" s="39">
        <v>4</v>
      </c>
      <c r="F8" s="39">
        <v>4</v>
      </c>
      <c r="G8" s="38">
        <v>4</v>
      </c>
      <c r="H8" s="38">
        <v>4</v>
      </c>
    </row>
    <row r="9" spans="1:19" hidden="1" x14ac:dyDescent="0.25">
      <c r="A9" s="37" t="s">
        <v>4</v>
      </c>
      <c r="B9" s="40"/>
      <c r="C9" s="35" t="s">
        <v>213</v>
      </c>
      <c r="D9" s="38"/>
      <c r="E9" s="39">
        <v>4</v>
      </c>
      <c r="F9" s="39">
        <v>4</v>
      </c>
      <c r="G9" s="38">
        <v>4</v>
      </c>
      <c r="H9" s="38">
        <v>4</v>
      </c>
    </row>
    <row r="10" spans="1:19" hidden="1" x14ac:dyDescent="0.25">
      <c r="A10" s="37" t="s">
        <v>4</v>
      </c>
      <c r="B10" s="40"/>
      <c r="C10" s="35" t="s">
        <v>214</v>
      </c>
      <c r="D10" s="38"/>
      <c r="E10" s="39">
        <v>4</v>
      </c>
      <c r="F10" s="39">
        <v>4</v>
      </c>
      <c r="G10" s="38"/>
      <c r="H10" s="38">
        <v>4</v>
      </c>
    </row>
    <row r="11" spans="1:19" hidden="1" x14ac:dyDescent="0.25">
      <c r="A11" s="37" t="s">
        <v>4</v>
      </c>
      <c r="B11" s="40"/>
      <c r="C11" s="35" t="s">
        <v>215</v>
      </c>
      <c r="D11" s="38"/>
      <c r="E11" s="39">
        <v>4</v>
      </c>
      <c r="F11" s="39">
        <v>4</v>
      </c>
      <c r="G11" s="38">
        <v>4</v>
      </c>
      <c r="H11" s="38">
        <v>4</v>
      </c>
    </row>
    <row r="12" spans="1:19" hidden="1" x14ac:dyDescent="0.25">
      <c r="A12" s="37" t="s">
        <v>4</v>
      </c>
      <c r="B12" s="40"/>
      <c r="C12" s="35" t="s">
        <v>216</v>
      </c>
      <c r="D12" s="38"/>
      <c r="E12" s="39">
        <v>4</v>
      </c>
      <c r="F12" s="39">
        <v>4</v>
      </c>
      <c r="G12" s="38">
        <v>4</v>
      </c>
      <c r="H12" s="38">
        <v>4</v>
      </c>
    </row>
    <row r="13" spans="1:19" hidden="1" x14ac:dyDescent="0.25">
      <c r="A13" s="37" t="s">
        <v>4</v>
      </c>
      <c r="B13" s="40"/>
      <c r="C13" s="35" t="s">
        <v>217</v>
      </c>
      <c r="D13" s="38"/>
      <c r="E13" s="39">
        <v>4</v>
      </c>
      <c r="F13" s="39">
        <v>4</v>
      </c>
      <c r="G13" s="38">
        <v>4</v>
      </c>
      <c r="H13" s="38">
        <v>4</v>
      </c>
    </row>
    <row r="14" spans="1:19" hidden="1" x14ac:dyDescent="0.25">
      <c r="A14" s="37" t="s">
        <v>4</v>
      </c>
      <c r="B14" s="40"/>
      <c r="C14" s="35" t="s">
        <v>218</v>
      </c>
      <c r="D14" s="38"/>
      <c r="E14" s="39">
        <v>4</v>
      </c>
      <c r="F14" s="39">
        <v>4</v>
      </c>
      <c r="G14" s="38">
        <v>4</v>
      </c>
      <c r="H14" s="38">
        <v>4</v>
      </c>
    </row>
    <row r="15" spans="1:19" hidden="1" x14ac:dyDescent="0.25">
      <c r="A15" s="37" t="s">
        <v>4</v>
      </c>
      <c r="B15" s="40"/>
      <c r="C15" s="35" t="s">
        <v>219</v>
      </c>
      <c r="D15" s="38"/>
      <c r="E15" s="39">
        <v>4</v>
      </c>
      <c r="F15" s="39">
        <v>4</v>
      </c>
      <c r="G15" s="38"/>
      <c r="H15" s="38"/>
    </row>
    <row r="16" spans="1:19" hidden="1" x14ac:dyDescent="0.25">
      <c r="A16" s="37" t="s">
        <v>4</v>
      </c>
      <c r="B16" s="40"/>
      <c r="C16" s="35" t="s">
        <v>220</v>
      </c>
      <c r="D16" s="38"/>
      <c r="E16" s="39">
        <v>4</v>
      </c>
      <c r="F16" s="39">
        <v>4</v>
      </c>
      <c r="G16" s="38">
        <v>4</v>
      </c>
      <c r="H16" s="38">
        <v>4</v>
      </c>
    </row>
    <row r="17" spans="1:8" hidden="1" x14ac:dyDescent="0.25">
      <c r="A17" s="37" t="s">
        <v>4</v>
      </c>
      <c r="B17" s="40"/>
      <c r="C17" s="35" t="s">
        <v>221</v>
      </c>
      <c r="D17" s="38"/>
      <c r="E17" s="39">
        <v>4</v>
      </c>
      <c r="F17" s="39">
        <v>4</v>
      </c>
      <c r="G17" s="38">
        <v>4</v>
      </c>
      <c r="H17" s="38">
        <v>4</v>
      </c>
    </row>
    <row r="18" spans="1:8" hidden="1" x14ac:dyDescent="0.25">
      <c r="A18" s="37" t="s">
        <v>4</v>
      </c>
      <c r="B18" s="40"/>
      <c r="C18" s="35" t="s">
        <v>222</v>
      </c>
      <c r="D18" s="38"/>
      <c r="E18" s="39">
        <v>4</v>
      </c>
      <c r="F18" s="39">
        <v>4</v>
      </c>
      <c r="G18" s="38"/>
      <c r="H18" s="38">
        <v>4</v>
      </c>
    </row>
    <row r="19" spans="1:8" hidden="1" x14ac:dyDescent="0.25">
      <c r="A19" s="37" t="s">
        <v>4</v>
      </c>
      <c r="B19" s="40"/>
      <c r="C19" s="35" t="s">
        <v>223</v>
      </c>
      <c r="D19" s="38"/>
      <c r="E19" s="39">
        <v>4</v>
      </c>
      <c r="F19" s="39">
        <v>4</v>
      </c>
      <c r="G19" s="38">
        <v>4</v>
      </c>
      <c r="H19" s="38">
        <v>4</v>
      </c>
    </row>
    <row r="20" spans="1:8" hidden="1" x14ac:dyDescent="0.25">
      <c r="A20" s="37" t="s">
        <v>4</v>
      </c>
      <c r="B20" s="40"/>
      <c r="C20" s="35" t="s">
        <v>224</v>
      </c>
      <c r="D20" s="38"/>
      <c r="E20" s="39">
        <v>4</v>
      </c>
      <c r="F20" s="39">
        <v>4</v>
      </c>
      <c r="G20" s="38">
        <v>4</v>
      </c>
      <c r="H20" s="38">
        <v>4</v>
      </c>
    </row>
    <row r="21" spans="1:8" hidden="1" x14ac:dyDescent="0.25">
      <c r="A21" s="37" t="s">
        <v>4</v>
      </c>
      <c r="B21" s="40"/>
      <c r="C21" s="35" t="s">
        <v>225</v>
      </c>
      <c r="D21" s="38"/>
      <c r="E21" s="39">
        <v>4</v>
      </c>
      <c r="F21" s="39">
        <v>4</v>
      </c>
      <c r="G21" s="38">
        <v>4</v>
      </c>
      <c r="H21" s="38">
        <v>4</v>
      </c>
    </row>
    <row r="22" spans="1:8" hidden="1" x14ac:dyDescent="0.25">
      <c r="A22" s="37" t="s">
        <v>4</v>
      </c>
      <c r="B22" s="40"/>
      <c r="C22" s="35" t="s">
        <v>226</v>
      </c>
      <c r="D22" s="38"/>
      <c r="E22" s="39">
        <v>4</v>
      </c>
      <c r="F22" s="39">
        <v>4</v>
      </c>
      <c r="G22" s="38">
        <v>4</v>
      </c>
      <c r="H22" s="38">
        <v>4</v>
      </c>
    </row>
    <row r="23" spans="1:8" hidden="1" x14ac:dyDescent="0.25">
      <c r="A23" s="37" t="s">
        <v>4</v>
      </c>
      <c r="B23" s="40"/>
      <c r="C23" s="35" t="s">
        <v>227</v>
      </c>
      <c r="D23" s="38"/>
      <c r="E23" s="39">
        <v>4</v>
      </c>
      <c r="F23" s="39">
        <v>4</v>
      </c>
      <c r="G23" s="38">
        <v>4</v>
      </c>
      <c r="H23" s="38">
        <v>4</v>
      </c>
    </row>
    <row r="24" spans="1:8" hidden="1" x14ac:dyDescent="0.25">
      <c r="A24" s="37" t="s">
        <v>4</v>
      </c>
      <c r="B24" s="40"/>
      <c r="C24" s="35" t="s">
        <v>228</v>
      </c>
      <c r="D24" s="38"/>
      <c r="E24" s="39">
        <v>4</v>
      </c>
      <c r="F24" s="39">
        <v>4</v>
      </c>
      <c r="G24" s="38">
        <v>4</v>
      </c>
      <c r="H24" s="38">
        <v>4</v>
      </c>
    </row>
    <row r="25" spans="1:8" hidden="1" x14ac:dyDescent="0.25">
      <c r="A25" s="37" t="s">
        <v>4</v>
      </c>
      <c r="B25" s="40"/>
      <c r="C25" s="35" t="s">
        <v>229</v>
      </c>
      <c r="D25" s="38"/>
      <c r="E25" s="39">
        <v>4</v>
      </c>
      <c r="F25" s="39">
        <v>4</v>
      </c>
      <c r="G25" s="38">
        <v>4</v>
      </c>
      <c r="H25" s="38">
        <v>4</v>
      </c>
    </row>
    <row r="26" spans="1:8" hidden="1" x14ac:dyDescent="0.25">
      <c r="A26" s="37" t="s">
        <v>4</v>
      </c>
      <c r="B26" s="40"/>
      <c r="C26" s="35" t="s">
        <v>230</v>
      </c>
      <c r="D26" s="38"/>
      <c r="E26" s="39">
        <v>4</v>
      </c>
      <c r="F26" s="39">
        <v>4</v>
      </c>
      <c r="G26" s="38">
        <v>4</v>
      </c>
      <c r="H26" s="38">
        <v>4</v>
      </c>
    </row>
    <row r="27" spans="1:8" hidden="1" x14ac:dyDescent="0.25">
      <c r="A27" s="37" t="s">
        <v>4</v>
      </c>
      <c r="B27" s="40"/>
      <c r="C27" s="35" t="s">
        <v>231</v>
      </c>
      <c r="D27" s="38"/>
      <c r="E27" s="39">
        <v>4</v>
      </c>
      <c r="F27" s="39">
        <v>4</v>
      </c>
      <c r="G27" s="38"/>
      <c r="H27" s="38">
        <v>4</v>
      </c>
    </row>
    <row r="28" spans="1:8" hidden="1" x14ac:dyDescent="0.25">
      <c r="A28" s="37" t="s">
        <v>4</v>
      </c>
      <c r="B28" s="40"/>
      <c r="C28" s="35" t="s">
        <v>232</v>
      </c>
      <c r="D28" s="38"/>
      <c r="E28" s="39">
        <v>4</v>
      </c>
      <c r="F28" s="39">
        <v>4</v>
      </c>
      <c r="G28" s="38"/>
      <c r="H28" s="38">
        <v>4</v>
      </c>
    </row>
    <row r="29" spans="1:8" hidden="1" x14ac:dyDescent="0.25">
      <c r="A29" s="37" t="s">
        <v>4</v>
      </c>
      <c r="B29" s="40"/>
      <c r="C29" s="35" t="s">
        <v>233</v>
      </c>
      <c r="D29" s="38"/>
      <c r="E29" s="39">
        <v>4</v>
      </c>
      <c r="F29" s="39">
        <v>4</v>
      </c>
      <c r="G29" s="38">
        <v>4</v>
      </c>
      <c r="H29" s="38">
        <v>4</v>
      </c>
    </row>
    <row r="30" spans="1:8" hidden="1" x14ac:dyDescent="0.25">
      <c r="A30" s="37" t="s">
        <v>4</v>
      </c>
      <c r="B30" s="40"/>
      <c r="C30" s="35" t="s">
        <v>234</v>
      </c>
      <c r="D30" s="38"/>
      <c r="E30" s="39">
        <v>4</v>
      </c>
      <c r="F30" s="39">
        <v>4</v>
      </c>
      <c r="G30" s="38"/>
      <c r="H30" s="38">
        <v>4</v>
      </c>
    </row>
    <row r="31" spans="1:8" hidden="1" x14ac:dyDescent="0.25">
      <c r="A31" s="37" t="s">
        <v>4</v>
      </c>
      <c r="B31" s="40"/>
      <c r="C31" s="35" t="s">
        <v>235</v>
      </c>
      <c r="D31" s="38"/>
      <c r="E31" s="39">
        <v>4</v>
      </c>
      <c r="F31" s="39">
        <v>4</v>
      </c>
      <c r="G31" s="38">
        <v>4</v>
      </c>
      <c r="H31" s="38">
        <v>4</v>
      </c>
    </row>
    <row r="32" spans="1:8" hidden="1" x14ac:dyDescent="0.25">
      <c r="A32" s="37" t="s">
        <v>4</v>
      </c>
      <c r="B32" s="40"/>
      <c r="C32" s="35" t="s">
        <v>236</v>
      </c>
      <c r="D32" s="38"/>
      <c r="E32" s="39">
        <v>4</v>
      </c>
      <c r="F32" s="39">
        <v>4</v>
      </c>
      <c r="G32" s="38">
        <v>4</v>
      </c>
      <c r="H32" s="38">
        <v>4</v>
      </c>
    </row>
    <row r="33" spans="1:8" hidden="1" x14ac:dyDescent="0.25">
      <c r="A33" s="37" t="s">
        <v>4</v>
      </c>
      <c r="B33" s="40"/>
      <c r="C33" s="35" t="s">
        <v>237</v>
      </c>
      <c r="D33" s="38"/>
      <c r="E33" s="39">
        <v>4</v>
      </c>
      <c r="F33" s="39">
        <v>4</v>
      </c>
      <c r="G33" s="38">
        <v>4</v>
      </c>
      <c r="H33" s="38">
        <v>4</v>
      </c>
    </row>
    <row r="34" spans="1:8" hidden="1" x14ac:dyDescent="0.25">
      <c r="A34" s="37" t="s">
        <v>4</v>
      </c>
      <c r="B34" s="40"/>
      <c r="C34" s="35" t="s">
        <v>238</v>
      </c>
      <c r="D34" s="38"/>
      <c r="E34" s="39">
        <v>4</v>
      </c>
      <c r="F34" s="39">
        <v>4</v>
      </c>
      <c r="G34" s="38">
        <v>4</v>
      </c>
      <c r="H34" s="38">
        <v>4</v>
      </c>
    </row>
    <row r="35" spans="1:8" hidden="1" x14ac:dyDescent="0.25">
      <c r="A35" s="37" t="s">
        <v>4</v>
      </c>
      <c r="B35" s="40"/>
      <c r="C35" s="35" t="s">
        <v>239</v>
      </c>
      <c r="D35" s="38"/>
      <c r="E35" s="39">
        <v>4</v>
      </c>
      <c r="F35" s="39">
        <v>4</v>
      </c>
      <c r="G35" s="38">
        <v>4</v>
      </c>
      <c r="H35" s="38">
        <v>4</v>
      </c>
    </row>
    <row r="36" spans="1:8" hidden="1" x14ac:dyDescent="0.25">
      <c r="A36" s="37" t="s">
        <v>4</v>
      </c>
      <c r="B36" s="40"/>
      <c r="C36" s="35" t="s">
        <v>240</v>
      </c>
      <c r="D36" s="38"/>
      <c r="E36" s="39">
        <v>4</v>
      </c>
      <c r="F36" s="39">
        <v>4</v>
      </c>
      <c r="G36" s="38">
        <v>4</v>
      </c>
      <c r="H36" s="38">
        <v>4</v>
      </c>
    </row>
    <row r="37" spans="1:8" hidden="1" x14ac:dyDescent="0.25">
      <c r="A37" s="37" t="s">
        <v>4</v>
      </c>
      <c r="B37" s="40"/>
      <c r="C37" s="35" t="s">
        <v>241</v>
      </c>
      <c r="D37" s="38"/>
      <c r="E37" s="39">
        <v>4</v>
      </c>
      <c r="F37" s="39">
        <v>4</v>
      </c>
      <c r="G37" s="38">
        <v>4</v>
      </c>
      <c r="H37" s="38">
        <v>4</v>
      </c>
    </row>
    <row r="38" spans="1:8" hidden="1" x14ac:dyDescent="0.25">
      <c r="A38" s="37" t="s">
        <v>4</v>
      </c>
      <c r="B38" s="40"/>
      <c r="C38" s="35" t="s">
        <v>242</v>
      </c>
      <c r="D38" s="38"/>
      <c r="E38" s="39">
        <v>4</v>
      </c>
      <c r="F38" s="39">
        <v>4</v>
      </c>
      <c r="G38" s="38">
        <v>4</v>
      </c>
      <c r="H38" s="38">
        <v>4</v>
      </c>
    </row>
    <row r="39" spans="1:8" hidden="1" x14ac:dyDescent="0.25">
      <c r="A39" s="37" t="s">
        <v>4</v>
      </c>
      <c r="B39" s="40"/>
      <c r="C39" s="35" t="s">
        <v>243</v>
      </c>
      <c r="D39" s="38"/>
      <c r="E39" s="39">
        <v>4</v>
      </c>
      <c r="F39" s="39">
        <v>4</v>
      </c>
      <c r="G39" s="38">
        <v>4</v>
      </c>
      <c r="H39" s="38">
        <v>4</v>
      </c>
    </row>
    <row r="40" spans="1:8" hidden="1" x14ac:dyDescent="0.25">
      <c r="A40" s="37" t="s">
        <v>4</v>
      </c>
      <c r="B40" s="40"/>
      <c r="C40" s="35" t="s">
        <v>244</v>
      </c>
      <c r="D40" s="38"/>
      <c r="E40" s="39">
        <v>4</v>
      </c>
      <c r="F40" s="39">
        <v>4</v>
      </c>
      <c r="G40" s="38"/>
      <c r="H40" s="38">
        <v>4</v>
      </c>
    </row>
    <row r="41" spans="1:8" hidden="1" x14ac:dyDescent="0.25">
      <c r="A41" s="37" t="s">
        <v>4</v>
      </c>
      <c r="B41" s="40"/>
      <c r="C41" s="35" t="s">
        <v>245</v>
      </c>
      <c r="D41" s="38"/>
      <c r="E41" s="39">
        <v>4</v>
      </c>
      <c r="F41" s="39">
        <v>4</v>
      </c>
      <c r="G41" s="38"/>
      <c r="H41" s="38">
        <v>4</v>
      </c>
    </row>
    <row r="42" spans="1:8" hidden="1" x14ac:dyDescent="0.25">
      <c r="A42" s="37" t="s">
        <v>4</v>
      </c>
      <c r="B42" s="40"/>
      <c r="C42" s="35" t="s">
        <v>246</v>
      </c>
      <c r="D42" s="38"/>
      <c r="E42" s="39">
        <v>4</v>
      </c>
      <c r="F42" s="39">
        <v>4</v>
      </c>
      <c r="G42" s="38"/>
      <c r="H42" s="38">
        <v>4</v>
      </c>
    </row>
    <row r="43" spans="1:8" ht="30" hidden="1" x14ac:dyDescent="0.25">
      <c r="A43" s="37" t="s">
        <v>4</v>
      </c>
      <c r="B43" s="40"/>
      <c r="C43" s="35" t="s">
        <v>247</v>
      </c>
      <c r="D43" s="38"/>
      <c r="E43" s="39">
        <v>4</v>
      </c>
      <c r="F43" s="39">
        <v>4</v>
      </c>
      <c r="G43" s="38"/>
      <c r="H43" s="38">
        <v>4</v>
      </c>
    </row>
    <row r="44" spans="1:8" hidden="1" x14ac:dyDescent="0.25">
      <c r="A44" s="37" t="s">
        <v>4</v>
      </c>
      <c r="B44" s="40"/>
      <c r="C44" s="35" t="s">
        <v>248</v>
      </c>
      <c r="D44" s="38"/>
      <c r="E44" s="39">
        <v>4</v>
      </c>
      <c r="F44" s="39">
        <v>4</v>
      </c>
      <c r="G44" s="38">
        <v>4</v>
      </c>
      <c r="H44" s="38">
        <v>4</v>
      </c>
    </row>
    <row r="45" spans="1:8" hidden="1" x14ac:dyDescent="0.25">
      <c r="A45" s="37" t="s">
        <v>4</v>
      </c>
      <c r="B45" s="40"/>
      <c r="C45" s="35" t="s">
        <v>249</v>
      </c>
      <c r="D45" s="38"/>
      <c r="E45" s="39">
        <v>4</v>
      </c>
      <c r="F45" s="39">
        <v>4</v>
      </c>
      <c r="G45" s="38"/>
      <c r="H45" s="38"/>
    </row>
    <row r="46" spans="1:8" hidden="1" x14ac:dyDescent="0.25">
      <c r="A46" s="37" t="s">
        <v>4</v>
      </c>
      <c r="B46" s="40"/>
      <c r="C46" s="35" t="s">
        <v>250</v>
      </c>
      <c r="D46" s="38"/>
      <c r="E46" s="39">
        <v>4</v>
      </c>
      <c r="F46" s="39">
        <v>4</v>
      </c>
      <c r="G46" s="38">
        <v>4</v>
      </c>
      <c r="H46" s="38">
        <v>4</v>
      </c>
    </row>
    <row r="47" spans="1:8" hidden="1" x14ac:dyDescent="0.25">
      <c r="A47" s="37" t="s">
        <v>4</v>
      </c>
      <c r="B47" s="40"/>
      <c r="C47" s="35" t="s">
        <v>251</v>
      </c>
      <c r="D47" s="38"/>
      <c r="E47" s="39">
        <v>4</v>
      </c>
      <c r="F47" s="39">
        <v>4</v>
      </c>
      <c r="G47" s="38">
        <v>4</v>
      </c>
      <c r="H47" s="38">
        <v>4</v>
      </c>
    </row>
    <row r="48" spans="1:8" hidden="1" x14ac:dyDescent="0.25">
      <c r="A48" s="37" t="s">
        <v>4</v>
      </c>
      <c r="B48" s="40"/>
      <c r="C48" s="35" t="s">
        <v>252</v>
      </c>
      <c r="D48" s="38"/>
      <c r="E48" s="39">
        <v>4</v>
      </c>
      <c r="F48" s="39">
        <v>4</v>
      </c>
      <c r="G48" s="38"/>
      <c r="H48" s="38">
        <v>4</v>
      </c>
    </row>
    <row r="49" spans="1:8" hidden="1" x14ac:dyDescent="0.25">
      <c r="A49" s="37" t="s">
        <v>4</v>
      </c>
      <c r="B49" s="40"/>
      <c r="C49" s="35" t="s">
        <v>253</v>
      </c>
      <c r="D49" s="38"/>
      <c r="E49" s="39">
        <v>4</v>
      </c>
      <c r="F49" s="39">
        <v>4</v>
      </c>
      <c r="G49" s="38"/>
      <c r="H49" s="38">
        <v>4</v>
      </c>
    </row>
    <row r="50" spans="1:8" hidden="1" x14ac:dyDescent="0.25">
      <c r="A50" s="37" t="s">
        <v>4</v>
      </c>
      <c r="B50" s="40"/>
      <c r="C50" s="35" t="s">
        <v>254</v>
      </c>
      <c r="D50" s="38"/>
      <c r="E50" s="39">
        <v>4</v>
      </c>
      <c r="F50" s="39">
        <v>4</v>
      </c>
      <c r="G50" s="38">
        <v>4</v>
      </c>
      <c r="H50" s="38">
        <v>4</v>
      </c>
    </row>
    <row r="51" spans="1:8" hidden="1" x14ac:dyDescent="0.25">
      <c r="A51" s="37" t="s">
        <v>4</v>
      </c>
      <c r="B51" s="51" t="s">
        <v>255</v>
      </c>
      <c r="C51" s="41"/>
      <c r="D51" s="46">
        <f>COUNT(D7:D50)</f>
        <v>0</v>
      </c>
      <c r="E51" s="46">
        <f t="shared" ref="E51:H51" si="0">COUNT(E7:E50)</f>
        <v>44</v>
      </c>
      <c r="F51" s="46">
        <f t="shared" si="0"/>
        <v>44</v>
      </c>
      <c r="G51" s="46">
        <f t="shared" si="0"/>
        <v>30</v>
      </c>
      <c r="H51" s="46">
        <f t="shared" si="0"/>
        <v>42</v>
      </c>
    </row>
    <row r="52" spans="1:8" hidden="1" x14ac:dyDescent="0.25">
      <c r="A52" s="37" t="s">
        <v>4</v>
      </c>
      <c r="B52" s="28" t="s">
        <v>53</v>
      </c>
      <c r="C52" s="35" t="s">
        <v>256</v>
      </c>
      <c r="D52" s="38"/>
      <c r="E52" s="39">
        <v>4</v>
      </c>
      <c r="F52" s="39">
        <v>4</v>
      </c>
      <c r="G52" s="38"/>
      <c r="H52" s="38">
        <v>4</v>
      </c>
    </row>
    <row r="53" spans="1:8" hidden="1" x14ac:dyDescent="0.25">
      <c r="A53" s="37" t="s">
        <v>4</v>
      </c>
      <c r="B53" s="40"/>
      <c r="C53" s="35" t="s">
        <v>257</v>
      </c>
      <c r="D53" s="38"/>
      <c r="E53" s="39">
        <v>4</v>
      </c>
      <c r="F53" s="39">
        <v>4</v>
      </c>
      <c r="G53" s="38"/>
      <c r="H53" s="38">
        <v>4</v>
      </c>
    </row>
    <row r="54" spans="1:8" hidden="1" x14ac:dyDescent="0.25">
      <c r="A54" s="37" t="s">
        <v>4</v>
      </c>
      <c r="B54" s="40"/>
      <c r="C54" s="35" t="s">
        <v>258</v>
      </c>
      <c r="D54" s="38"/>
      <c r="E54" s="39">
        <v>4</v>
      </c>
      <c r="F54" s="39">
        <v>4</v>
      </c>
      <c r="G54" s="38"/>
      <c r="H54" s="38">
        <v>4</v>
      </c>
    </row>
    <row r="55" spans="1:8" hidden="1" x14ac:dyDescent="0.25">
      <c r="A55" s="37" t="s">
        <v>4</v>
      </c>
      <c r="B55" s="40"/>
      <c r="C55" s="35" t="s">
        <v>259</v>
      </c>
      <c r="D55" s="38"/>
      <c r="E55" s="39">
        <v>4</v>
      </c>
      <c r="F55" s="39">
        <v>4</v>
      </c>
      <c r="G55" s="38">
        <v>4</v>
      </c>
      <c r="H55" s="38">
        <v>4</v>
      </c>
    </row>
    <row r="56" spans="1:8" hidden="1" x14ac:dyDescent="0.25">
      <c r="A56" s="37" t="s">
        <v>4</v>
      </c>
      <c r="B56" s="40"/>
      <c r="C56" s="35" t="s">
        <v>260</v>
      </c>
      <c r="D56" s="38"/>
      <c r="E56" s="39">
        <v>4</v>
      </c>
      <c r="F56" s="39">
        <v>4</v>
      </c>
      <c r="G56" s="38"/>
      <c r="H56" s="38">
        <v>4</v>
      </c>
    </row>
    <row r="57" spans="1:8" hidden="1" x14ac:dyDescent="0.25">
      <c r="A57" s="37" t="s">
        <v>4</v>
      </c>
      <c r="B57" s="40"/>
      <c r="C57" s="35" t="s">
        <v>261</v>
      </c>
      <c r="D57" s="38"/>
      <c r="E57" s="39">
        <v>4</v>
      </c>
      <c r="F57" s="39">
        <v>4</v>
      </c>
      <c r="G57" s="38"/>
      <c r="H57" s="38">
        <v>4</v>
      </c>
    </row>
    <row r="58" spans="1:8" hidden="1" x14ac:dyDescent="0.25">
      <c r="A58" s="37" t="s">
        <v>4</v>
      </c>
      <c r="B58" s="40"/>
      <c r="C58" s="35" t="s">
        <v>262</v>
      </c>
      <c r="D58" s="38"/>
      <c r="E58" s="39">
        <v>4</v>
      </c>
      <c r="F58" s="39">
        <v>4</v>
      </c>
      <c r="G58" s="38">
        <v>4</v>
      </c>
      <c r="H58" s="38">
        <v>4</v>
      </c>
    </row>
    <row r="59" spans="1:8" hidden="1" x14ac:dyDescent="0.25">
      <c r="A59" s="37" t="s">
        <v>4</v>
      </c>
      <c r="B59" s="40"/>
      <c r="C59" s="35" t="s">
        <v>263</v>
      </c>
      <c r="D59" s="38">
        <v>4</v>
      </c>
      <c r="E59" s="39">
        <v>4</v>
      </c>
      <c r="F59" s="39"/>
      <c r="G59" s="38"/>
      <c r="H59" s="38">
        <v>4</v>
      </c>
    </row>
    <row r="60" spans="1:8" hidden="1" x14ac:dyDescent="0.25">
      <c r="A60" s="37" t="s">
        <v>4</v>
      </c>
      <c r="B60" s="40"/>
      <c r="C60" s="35" t="s">
        <v>264</v>
      </c>
      <c r="D60" s="38"/>
      <c r="E60" s="39">
        <v>4</v>
      </c>
      <c r="F60" s="39">
        <v>4</v>
      </c>
      <c r="G60" s="38"/>
      <c r="H60" s="38">
        <v>4</v>
      </c>
    </row>
    <row r="61" spans="1:8" hidden="1" x14ac:dyDescent="0.25">
      <c r="A61" s="37" t="s">
        <v>4</v>
      </c>
      <c r="B61" s="40"/>
      <c r="C61" s="35" t="s">
        <v>265</v>
      </c>
      <c r="D61" s="38">
        <v>4</v>
      </c>
      <c r="E61" s="39">
        <v>4</v>
      </c>
      <c r="F61" s="39">
        <v>4</v>
      </c>
      <c r="G61" s="38"/>
      <c r="H61" s="38">
        <v>4</v>
      </c>
    </row>
    <row r="62" spans="1:8" hidden="1" x14ac:dyDescent="0.25">
      <c r="A62" s="37" t="s">
        <v>4</v>
      </c>
      <c r="B62" s="40"/>
      <c r="C62" s="35" t="s">
        <v>266</v>
      </c>
      <c r="D62" s="38"/>
      <c r="E62" s="39">
        <v>4</v>
      </c>
      <c r="F62" s="39">
        <v>4</v>
      </c>
      <c r="G62" s="38"/>
      <c r="H62" s="38">
        <v>4</v>
      </c>
    </row>
    <row r="63" spans="1:8" hidden="1" x14ac:dyDescent="0.25">
      <c r="A63" s="37" t="s">
        <v>4</v>
      </c>
      <c r="B63" s="40"/>
      <c r="C63" s="35" t="s">
        <v>267</v>
      </c>
      <c r="D63" s="38"/>
      <c r="E63" s="39">
        <v>4</v>
      </c>
      <c r="F63" s="39">
        <v>4</v>
      </c>
      <c r="G63" s="38">
        <v>4</v>
      </c>
      <c r="H63" s="38"/>
    </row>
    <row r="64" spans="1:8" hidden="1" x14ac:dyDescent="0.25">
      <c r="A64" s="37" t="s">
        <v>4</v>
      </c>
      <c r="B64" s="40"/>
      <c r="C64" s="35" t="s">
        <v>268</v>
      </c>
      <c r="D64" s="38"/>
      <c r="E64" s="39">
        <v>3</v>
      </c>
      <c r="F64" s="39">
        <v>3</v>
      </c>
      <c r="G64" s="38"/>
      <c r="H64" s="38">
        <v>3</v>
      </c>
    </row>
    <row r="65" spans="1:8" hidden="1" x14ac:dyDescent="0.25">
      <c r="A65" s="37" t="s">
        <v>4</v>
      </c>
      <c r="B65" s="40"/>
      <c r="C65" s="35" t="s">
        <v>269</v>
      </c>
      <c r="D65" s="38"/>
      <c r="E65" s="39">
        <v>4</v>
      </c>
      <c r="F65" s="39">
        <v>4</v>
      </c>
      <c r="G65" s="38">
        <v>4</v>
      </c>
      <c r="H65" s="38">
        <v>4</v>
      </c>
    </row>
    <row r="66" spans="1:8" hidden="1" x14ac:dyDescent="0.25">
      <c r="A66" s="37" t="s">
        <v>4</v>
      </c>
      <c r="B66" s="40"/>
      <c r="C66" s="35" t="s">
        <v>270</v>
      </c>
      <c r="D66" s="38">
        <v>4</v>
      </c>
      <c r="E66" s="39">
        <v>4</v>
      </c>
      <c r="F66" s="39">
        <v>4</v>
      </c>
      <c r="G66" s="38">
        <v>4</v>
      </c>
      <c r="H66" s="38">
        <v>4</v>
      </c>
    </row>
    <row r="67" spans="1:8" hidden="1" x14ac:dyDescent="0.25">
      <c r="A67" s="37" t="s">
        <v>4</v>
      </c>
      <c r="B67" s="40"/>
      <c r="C67" s="35" t="s">
        <v>271</v>
      </c>
      <c r="D67" s="38">
        <v>4</v>
      </c>
      <c r="E67" s="39">
        <v>4</v>
      </c>
      <c r="F67" s="39">
        <v>4</v>
      </c>
      <c r="G67" s="38"/>
      <c r="H67" s="38">
        <v>4</v>
      </c>
    </row>
    <row r="68" spans="1:8" hidden="1" x14ac:dyDescent="0.25">
      <c r="A68" s="37" t="s">
        <v>4</v>
      </c>
      <c r="B68" s="40"/>
      <c r="C68" s="35" t="s">
        <v>272</v>
      </c>
      <c r="D68" s="38"/>
      <c r="E68" s="39">
        <v>4</v>
      </c>
      <c r="F68" s="39">
        <v>4</v>
      </c>
      <c r="G68" s="38"/>
      <c r="H68" s="38">
        <v>4</v>
      </c>
    </row>
    <row r="69" spans="1:8" hidden="1" x14ac:dyDescent="0.25">
      <c r="A69" s="37" t="s">
        <v>4</v>
      </c>
      <c r="B69" s="40"/>
      <c r="C69" s="35" t="s">
        <v>273</v>
      </c>
      <c r="D69" s="38"/>
      <c r="E69" s="39">
        <v>4</v>
      </c>
      <c r="F69" s="39">
        <v>4</v>
      </c>
      <c r="G69" s="38"/>
      <c r="H69" s="38">
        <v>4</v>
      </c>
    </row>
    <row r="70" spans="1:8" hidden="1" x14ac:dyDescent="0.25">
      <c r="A70" s="37" t="s">
        <v>4</v>
      </c>
      <c r="B70" s="40"/>
      <c r="C70" s="35" t="s">
        <v>274</v>
      </c>
      <c r="D70" s="38"/>
      <c r="E70" s="39">
        <v>4</v>
      </c>
      <c r="F70" s="39">
        <v>4</v>
      </c>
      <c r="G70" s="38"/>
      <c r="H70" s="38">
        <v>4</v>
      </c>
    </row>
    <row r="71" spans="1:8" hidden="1" x14ac:dyDescent="0.25">
      <c r="A71" s="37" t="s">
        <v>4</v>
      </c>
      <c r="B71" s="40"/>
      <c r="C71" s="35" t="s">
        <v>275</v>
      </c>
      <c r="D71" s="38"/>
      <c r="E71" s="39">
        <v>4</v>
      </c>
      <c r="F71" s="39">
        <v>4</v>
      </c>
      <c r="G71" s="38">
        <v>4</v>
      </c>
      <c r="H71" s="38">
        <v>4</v>
      </c>
    </row>
    <row r="72" spans="1:8" hidden="1" x14ac:dyDescent="0.25">
      <c r="A72" s="37" t="s">
        <v>4</v>
      </c>
      <c r="B72" s="40"/>
      <c r="C72" s="35" t="s">
        <v>276</v>
      </c>
      <c r="D72" s="38"/>
      <c r="E72" s="39">
        <v>4</v>
      </c>
      <c r="F72" s="39">
        <v>4</v>
      </c>
      <c r="G72" s="38"/>
      <c r="H72" s="38"/>
    </row>
    <row r="73" spans="1:8" hidden="1" x14ac:dyDescent="0.25">
      <c r="A73" s="37" t="s">
        <v>4</v>
      </c>
      <c r="B73" s="40"/>
      <c r="C73" s="35" t="s">
        <v>277</v>
      </c>
      <c r="D73" s="38"/>
      <c r="E73" s="39">
        <v>4</v>
      </c>
      <c r="F73" s="39">
        <v>4</v>
      </c>
      <c r="G73" s="38"/>
      <c r="H73" s="38">
        <v>4</v>
      </c>
    </row>
    <row r="74" spans="1:8" hidden="1" x14ac:dyDescent="0.25">
      <c r="A74" s="37" t="s">
        <v>4</v>
      </c>
      <c r="B74" s="51" t="s">
        <v>54</v>
      </c>
      <c r="C74" s="41"/>
      <c r="D74" s="46">
        <f>COUNT(D52:D73)</f>
        <v>4</v>
      </c>
      <c r="E74" s="46">
        <f t="shared" ref="E74:H74" si="1">COUNT(E52:E73)</f>
        <v>22</v>
      </c>
      <c r="F74" s="46">
        <f t="shared" si="1"/>
        <v>21</v>
      </c>
      <c r="G74" s="46">
        <f t="shared" si="1"/>
        <v>6</v>
      </c>
      <c r="H74" s="46">
        <f t="shared" si="1"/>
        <v>20</v>
      </c>
    </row>
    <row r="75" spans="1:8" hidden="1" x14ac:dyDescent="0.25">
      <c r="A75" s="37" t="s">
        <v>4</v>
      </c>
      <c r="B75" s="28" t="s">
        <v>61</v>
      </c>
      <c r="C75" s="35" t="s">
        <v>278</v>
      </c>
      <c r="D75" s="38"/>
      <c r="E75" s="39">
        <v>4</v>
      </c>
      <c r="F75" s="39">
        <v>4</v>
      </c>
      <c r="G75" s="38"/>
      <c r="H75" s="38">
        <v>4</v>
      </c>
    </row>
    <row r="76" spans="1:8" hidden="1" x14ac:dyDescent="0.25">
      <c r="A76" s="37" t="s">
        <v>4</v>
      </c>
      <c r="B76" s="51" t="s">
        <v>279</v>
      </c>
      <c r="C76" s="41"/>
      <c r="D76" s="46">
        <f>COUNT(D75)</f>
        <v>0</v>
      </c>
      <c r="E76" s="46">
        <f t="shared" ref="E76:H76" si="2">COUNT(E75)</f>
        <v>1</v>
      </c>
      <c r="F76" s="46">
        <f t="shared" si="2"/>
        <v>1</v>
      </c>
      <c r="G76" s="46">
        <f t="shared" si="2"/>
        <v>0</v>
      </c>
      <c r="H76" s="46">
        <f t="shared" si="2"/>
        <v>1</v>
      </c>
    </row>
    <row r="77" spans="1:8" hidden="1" x14ac:dyDescent="0.25">
      <c r="A77" s="37" t="s">
        <v>4</v>
      </c>
      <c r="B77" s="28" t="s">
        <v>60</v>
      </c>
      <c r="C77" s="35" t="s">
        <v>280</v>
      </c>
      <c r="D77" s="38"/>
      <c r="E77" s="39">
        <v>4</v>
      </c>
      <c r="F77" s="39">
        <v>4</v>
      </c>
      <c r="G77" s="38">
        <v>4</v>
      </c>
      <c r="H77" s="38">
        <v>4</v>
      </c>
    </row>
    <row r="78" spans="1:8" hidden="1" x14ac:dyDescent="0.25">
      <c r="A78" s="37" t="s">
        <v>4</v>
      </c>
      <c r="B78" s="51" t="s">
        <v>281</v>
      </c>
      <c r="C78" s="42"/>
      <c r="D78" s="46">
        <f>COUNT(D77)</f>
        <v>0</v>
      </c>
      <c r="E78" s="46">
        <f t="shared" ref="E78:H78" si="3">COUNT(E77)</f>
        <v>1</v>
      </c>
      <c r="F78" s="46">
        <f t="shared" si="3"/>
        <v>1</v>
      </c>
      <c r="G78" s="46">
        <f t="shared" si="3"/>
        <v>1</v>
      </c>
      <c r="H78" s="46">
        <f t="shared" si="3"/>
        <v>1</v>
      </c>
    </row>
    <row r="79" spans="1:8" hidden="1" x14ac:dyDescent="0.25">
      <c r="A79" s="37" t="s">
        <v>4</v>
      </c>
      <c r="B79" s="28" t="s">
        <v>58</v>
      </c>
      <c r="C79" s="35" t="s">
        <v>282</v>
      </c>
      <c r="D79" s="38">
        <v>4</v>
      </c>
      <c r="E79" s="39">
        <v>4</v>
      </c>
      <c r="F79" s="39">
        <v>4</v>
      </c>
      <c r="G79" s="38"/>
      <c r="H79" s="38">
        <v>4</v>
      </c>
    </row>
    <row r="80" spans="1:8" hidden="1" x14ac:dyDescent="0.25">
      <c r="A80" s="37" t="s">
        <v>4</v>
      </c>
      <c r="B80" s="51" t="s">
        <v>59</v>
      </c>
      <c r="C80" s="42"/>
      <c r="D80" s="46">
        <f>COUNT(D79)</f>
        <v>1</v>
      </c>
      <c r="E80" s="46">
        <f t="shared" ref="E80:H80" si="4">COUNT(E79)</f>
        <v>1</v>
      </c>
      <c r="F80" s="46">
        <f t="shared" si="4"/>
        <v>1</v>
      </c>
      <c r="G80" s="46">
        <f t="shared" si="4"/>
        <v>0</v>
      </c>
      <c r="H80" s="46">
        <f t="shared" si="4"/>
        <v>1</v>
      </c>
    </row>
    <row r="81" spans="1:8" hidden="1" x14ac:dyDescent="0.25">
      <c r="A81" s="37" t="s">
        <v>4</v>
      </c>
      <c r="B81" s="28" t="s">
        <v>64</v>
      </c>
      <c r="C81" s="35" t="s">
        <v>283</v>
      </c>
      <c r="D81" s="38">
        <v>4</v>
      </c>
      <c r="E81" s="39">
        <v>4</v>
      </c>
      <c r="F81" s="39">
        <v>4</v>
      </c>
      <c r="G81" s="38"/>
      <c r="H81" s="38">
        <v>4</v>
      </c>
    </row>
    <row r="82" spans="1:8" hidden="1" x14ac:dyDescent="0.25">
      <c r="A82" s="37" t="s">
        <v>4</v>
      </c>
      <c r="B82" s="51" t="s">
        <v>65</v>
      </c>
      <c r="C82" s="35"/>
      <c r="D82" s="46">
        <f>COUNT(D81)</f>
        <v>1</v>
      </c>
      <c r="E82" s="46">
        <f t="shared" ref="E82:H82" si="5">COUNT(E81)</f>
        <v>1</v>
      </c>
      <c r="F82" s="46">
        <f t="shared" si="5"/>
        <v>1</v>
      </c>
      <c r="G82" s="46">
        <f t="shared" si="5"/>
        <v>0</v>
      </c>
      <c r="H82" s="46">
        <f t="shared" si="5"/>
        <v>1</v>
      </c>
    </row>
    <row r="83" spans="1:8" hidden="1" x14ac:dyDescent="0.25">
      <c r="A83" s="37" t="s">
        <v>4</v>
      </c>
      <c r="B83" s="28" t="s">
        <v>66</v>
      </c>
      <c r="C83" s="35" t="s">
        <v>304</v>
      </c>
      <c r="D83" s="54">
        <v>4</v>
      </c>
      <c r="E83" s="55">
        <v>4</v>
      </c>
      <c r="F83" s="55">
        <v>4</v>
      </c>
      <c r="G83" s="54"/>
      <c r="H83" s="54">
        <v>4</v>
      </c>
    </row>
    <row r="84" spans="1:8" hidden="1" x14ac:dyDescent="0.25">
      <c r="A84" s="37" t="s">
        <v>4</v>
      </c>
      <c r="B84" s="51" t="s">
        <v>67</v>
      </c>
      <c r="C84" s="35"/>
      <c r="D84" s="46">
        <f>COUNT(D83)</f>
        <v>1</v>
      </c>
      <c r="E84" s="46">
        <f t="shared" ref="E84:H84" si="6">COUNT(E83)</f>
        <v>1</v>
      </c>
      <c r="F84" s="46">
        <f t="shared" si="6"/>
        <v>1</v>
      </c>
      <c r="G84" s="46">
        <f t="shared" si="6"/>
        <v>0</v>
      </c>
      <c r="H84" s="46">
        <f t="shared" si="6"/>
        <v>1</v>
      </c>
    </row>
    <row r="85" spans="1:8" hidden="1" x14ac:dyDescent="0.25">
      <c r="A85" s="37" t="s">
        <v>4</v>
      </c>
      <c r="B85" s="28" t="s">
        <v>70</v>
      </c>
      <c r="C85" s="35" t="s">
        <v>283</v>
      </c>
      <c r="D85" s="54">
        <v>2</v>
      </c>
      <c r="E85" s="55">
        <v>2</v>
      </c>
      <c r="F85" s="55">
        <v>4</v>
      </c>
      <c r="G85" s="54"/>
      <c r="H85" s="54">
        <v>2</v>
      </c>
    </row>
    <row r="86" spans="1:8" hidden="1" x14ac:dyDescent="0.25">
      <c r="A86" s="37" t="s">
        <v>4</v>
      </c>
      <c r="B86" s="51" t="s">
        <v>71</v>
      </c>
      <c r="C86" s="35"/>
      <c r="D86" s="46">
        <f>COUNT(D85)</f>
        <v>1</v>
      </c>
      <c r="E86" s="46">
        <f t="shared" ref="E86" si="7">COUNT(E85)</f>
        <v>1</v>
      </c>
      <c r="F86" s="46">
        <f t="shared" ref="F86" si="8">COUNT(F85)</f>
        <v>1</v>
      </c>
      <c r="G86" s="46">
        <f t="shared" ref="G86" si="9">COUNT(G85)</f>
        <v>0</v>
      </c>
      <c r="H86" s="46">
        <f t="shared" ref="H86" si="10">COUNT(H85)</f>
        <v>1</v>
      </c>
    </row>
    <row r="87" spans="1:8" hidden="1" x14ac:dyDescent="0.25">
      <c r="A87" s="37" t="s">
        <v>4</v>
      </c>
      <c r="B87" s="28" t="s">
        <v>56</v>
      </c>
      <c r="C87" s="30" t="s">
        <v>284</v>
      </c>
      <c r="D87" s="57"/>
      <c r="E87" s="58">
        <v>4</v>
      </c>
      <c r="F87" s="59">
        <v>4</v>
      </c>
      <c r="G87" s="59">
        <v>4</v>
      </c>
      <c r="H87" s="58">
        <v>4</v>
      </c>
    </row>
    <row r="88" spans="1:8" hidden="1" x14ac:dyDescent="0.25">
      <c r="A88" s="37" t="s">
        <v>4</v>
      </c>
      <c r="B88" s="40"/>
      <c r="C88" s="63" t="s">
        <v>285</v>
      </c>
      <c r="D88" s="60"/>
      <c r="E88" s="61">
        <v>4</v>
      </c>
      <c r="F88" s="62">
        <v>4</v>
      </c>
      <c r="G88" s="62">
        <v>4</v>
      </c>
      <c r="H88" s="61">
        <v>4</v>
      </c>
    </row>
    <row r="89" spans="1:8" hidden="1" x14ac:dyDescent="0.25">
      <c r="A89" s="37" t="s">
        <v>4</v>
      </c>
      <c r="B89" s="40"/>
      <c r="C89" s="63" t="s">
        <v>286</v>
      </c>
      <c r="D89" s="60"/>
      <c r="E89" s="61">
        <v>4</v>
      </c>
      <c r="F89" s="62">
        <v>4</v>
      </c>
      <c r="G89" s="62"/>
      <c r="H89" s="61">
        <v>4</v>
      </c>
    </row>
    <row r="90" spans="1:8" hidden="1" x14ac:dyDescent="0.25">
      <c r="A90" s="37" t="s">
        <v>4</v>
      </c>
      <c r="B90" s="40"/>
      <c r="C90" s="63" t="s">
        <v>287</v>
      </c>
      <c r="D90" s="60"/>
      <c r="E90" s="61">
        <v>4</v>
      </c>
      <c r="F90" s="62">
        <v>4</v>
      </c>
      <c r="G90" s="62">
        <v>4</v>
      </c>
      <c r="H90" s="61">
        <v>4</v>
      </c>
    </row>
    <row r="91" spans="1:8" hidden="1" x14ac:dyDescent="0.25">
      <c r="A91" s="37" t="s">
        <v>4</v>
      </c>
      <c r="B91" s="40"/>
      <c r="C91" s="63" t="s">
        <v>288</v>
      </c>
      <c r="D91" s="60"/>
      <c r="E91" s="61">
        <v>4</v>
      </c>
      <c r="F91" s="62">
        <v>4</v>
      </c>
      <c r="G91" s="62">
        <v>4</v>
      </c>
      <c r="H91" s="61">
        <v>4</v>
      </c>
    </row>
    <row r="92" spans="1:8" hidden="1" x14ac:dyDescent="0.25">
      <c r="A92" s="37" t="s">
        <v>4</v>
      </c>
      <c r="B92" s="40"/>
      <c r="C92" s="63" t="s">
        <v>289</v>
      </c>
      <c r="D92" s="60"/>
      <c r="E92" s="61">
        <v>4</v>
      </c>
      <c r="F92" s="62">
        <v>4</v>
      </c>
      <c r="G92" s="62">
        <v>4</v>
      </c>
      <c r="H92" s="61">
        <v>4</v>
      </c>
    </row>
    <row r="93" spans="1:8" hidden="1" x14ac:dyDescent="0.25">
      <c r="A93" s="37" t="s">
        <v>4</v>
      </c>
      <c r="B93" s="40"/>
      <c r="C93" s="64" t="s">
        <v>414</v>
      </c>
      <c r="D93" s="60"/>
      <c r="E93" s="61">
        <v>4</v>
      </c>
      <c r="F93" s="62">
        <v>4</v>
      </c>
      <c r="G93" s="62">
        <v>4</v>
      </c>
      <c r="H93" s="61">
        <v>4</v>
      </c>
    </row>
    <row r="94" spans="1:8" hidden="1" x14ac:dyDescent="0.25">
      <c r="A94" s="37" t="s">
        <v>4</v>
      </c>
      <c r="B94" s="40"/>
      <c r="C94" s="64" t="s">
        <v>244</v>
      </c>
      <c r="D94" s="60"/>
      <c r="E94" s="61">
        <v>1</v>
      </c>
      <c r="F94" s="62">
        <v>1</v>
      </c>
      <c r="G94" s="62">
        <v>1</v>
      </c>
      <c r="H94" s="61">
        <v>1</v>
      </c>
    </row>
    <row r="95" spans="1:8" hidden="1" x14ac:dyDescent="0.25">
      <c r="A95" s="37" t="s">
        <v>4</v>
      </c>
      <c r="B95" s="40"/>
      <c r="C95" s="64" t="s">
        <v>415</v>
      </c>
      <c r="D95" s="60"/>
      <c r="E95" s="61">
        <v>4</v>
      </c>
      <c r="F95" s="62">
        <v>4</v>
      </c>
      <c r="G95" s="62">
        <v>4</v>
      </c>
      <c r="H95" s="61">
        <v>4</v>
      </c>
    </row>
    <row r="96" spans="1:8" hidden="1" x14ac:dyDescent="0.25">
      <c r="A96" s="37" t="s">
        <v>4</v>
      </c>
      <c r="B96" s="40"/>
      <c r="C96" s="63" t="s">
        <v>290</v>
      </c>
      <c r="D96" s="60"/>
      <c r="E96" s="61">
        <v>4</v>
      </c>
      <c r="F96" s="62">
        <v>4</v>
      </c>
      <c r="G96" s="62">
        <v>4</v>
      </c>
      <c r="H96" s="61">
        <v>4</v>
      </c>
    </row>
    <row r="97" spans="1:8" hidden="1" x14ac:dyDescent="0.25">
      <c r="A97" s="37" t="s">
        <v>4</v>
      </c>
      <c r="B97" s="40"/>
      <c r="C97" s="63" t="s">
        <v>291</v>
      </c>
      <c r="D97" s="60"/>
      <c r="E97" s="61">
        <v>4</v>
      </c>
      <c r="F97" s="62">
        <v>4</v>
      </c>
      <c r="G97" s="62">
        <v>4</v>
      </c>
      <c r="H97" s="61">
        <v>4</v>
      </c>
    </row>
    <row r="98" spans="1:8" hidden="1" x14ac:dyDescent="0.25">
      <c r="A98" s="37" t="s">
        <v>4</v>
      </c>
      <c r="B98" s="40"/>
      <c r="C98" s="63" t="s">
        <v>292</v>
      </c>
      <c r="D98" s="60"/>
      <c r="E98" s="61">
        <v>4</v>
      </c>
      <c r="F98" s="62">
        <v>4</v>
      </c>
      <c r="G98" s="62"/>
      <c r="H98" s="61">
        <v>4</v>
      </c>
    </row>
    <row r="99" spans="1:8" hidden="1" x14ac:dyDescent="0.25">
      <c r="A99" s="37" t="s">
        <v>4</v>
      </c>
      <c r="B99" s="40"/>
      <c r="C99" s="63" t="s">
        <v>293</v>
      </c>
      <c r="D99" s="60"/>
      <c r="E99" s="61">
        <v>4</v>
      </c>
      <c r="F99" s="62">
        <v>4</v>
      </c>
      <c r="G99" s="62"/>
      <c r="H99" s="61">
        <v>4</v>
      </c>
    </row>
    <row r="100" spans="1:8" hidden="1" x14ac:dyDescent="0.25">
      <c r="A100" s="37" t="s">
        <v>4</v>
      </c>
      <c r="B100" s="40"/>
      <c r="C100" s="63" t="s">
        <v>294</v>
      </c>
      <c r="D100" s="60"/>
      <c r="E100" s="61">
        <v>4</v>
      </c>
      <c r="F100" s="62">
        <v>4</v>
      </c>
      <c r="G100" s="62">
        <v>4</v>
      </c>
      <c r="H100" s="61">
        <v>4</v>
      </c>
    </row>
    <row r="101" spans="1:8" hidden="1" x14ac:dyDescent="0.25">
      <c r="A101" s="37" t="s">
        <v>4</v>
      </c>
      <c r="B101" s="40"/>
      <c r="C101" s="63" t="s">
        <v>295</v>
      </c>
      <c r="D101" s="60"/>
      <c r="E101" s="61">
        <v>4</v>
      </c>
      <c r="F101" s="62">
        <v>4</v>
      </c>
      <c r="G101" s="62">
        <v>4</v>
      </c>
      <c r="H101" s="61">
        <v>4</v>
      </c>
    </row>
    <row r="102" spans="1:8" hidden="1" x14ac:dyDescent="0.25">
      <c r="A102" s="37" t="s">
        <v>4</v>
      </c>
      <c r="B102" s="40"/>
      <c r="C102" s="63" t="s">
        <v>296</v>
      </c>
      <c r="D102" s="60"/>
      <c r="E102" s="61">
        <v>4</v>
      </c>
      <c r="F102" s="62">
        <v>4</v>
      </c>
      <c r="G102" s="62">
        <v>4</v>
      </c>
      <c r="H102" s="61">
        <v>4</v>
      </c>
    </row>
    <row r="103" spans="1:8" hidden="1" x14ac:dyDescent="0.25">
      <c r="A103" s="37" t="s">
        <v>4</v>
      </c>
      <c r="B103" s="40"/>
      <c r="C103" s="63" t="s">
        <v>297</v>
      </c>
      <c r="D103" s="60"/>
      <c r="E103" s="61">
        <v>4</v>
      </c>
      <c r="F103" s="62">
        <v>4</v>
      </c>
      <c r="G103" s="62"/>
      <c r="H103" s="61">
        <v>4</v>
      </c>
    </row>
    <row r="104" spans="1:8" hidden="1" x14ac:dyDescent="0.25">
      <c r="A104" s="37" t="s">
        <v>4</v>
      </c>
      <c r="B104" s="40"/>
      <c r="C104" s="63" t="s">
        <v>298</v>
      </c>
      <c r="D104" s="60"/>
      <c r="E104" s="61">
        <v>4</v>
      </c>
      <c r="F104" s="62">
        <v>4</v>
      </c>
      <c r="G104" s="62"/>
      <c r="H104" s="61"/>
    </row>
    <row r="105" spans="1:8" hidden="1" x14ac:dyDescent="0.25">
      <c r="A105" s="37" t="s">
        <v>4</v>
      </c>
      <c r="B105" s="40"/>
      <c r="C105" s="64" t="s">
        <v>416</v>
      </c>
      <c r="D105" s="60"/>
      <c r="E105" s="61">
        <v>4</v>
      </c>
      <c r="F105" s="62">
        <v>4</v>
      </c>
      <c r="G105" s="62">
        <v>4</v>
      </c>
      <c r="H105" s="61">
        <v>4</v>
      </c>
    </row>
    <row r="106" spans="1:8" hidden="1" x14ac:dyDescent="0.25">
      <c r="A106" s="37" t="s">
        <v>4</v>
      </c>
      <c r="B106" s="40"/>
      <c r="C106" s="63" t="s">
        <v>299</v>
      </c>
      <c r="D106" s="60"/>
      <c r="E106" s="61">
        <v>4</v>
      </c>
      <c r="F106" s="62">
        <v>4</v>
      </c>
      <c r="G106" s="62">
        <v>4</v>
      </c>
      <c r="H106" s="61">
        <v>4</v>
      </c>
    </row>
    <row r="107" spans="1:8" hidden="1" x14ac:dyDescent="0.25">
      <c r="A107" s="37" t="s">
        <v>4</v>
      </c>
      <c r="B107" s="40"/>
      <c r="C107" s="63" t="s">
        <v>300</v>
      </c>
      <c r="D107" s="60"/>
      <c r="E107" s="61">
        <v>4</v>
      </c>
      <c r="F107" s="62">
        <v>4</v>
      </c>
      <c r="G107" s="62"/>
      <c r="H107" s="61">
        <v>4</v>
      </c>
    </row>
    <row r="108" spans="1:8" hidden="1" x14ac:dyDescent="0.25">
      <c r="A108" s="37" t="s">
        <v>4</v>
      </c>
      <c r="B108" s="40"/>
      <c r="C108" s="63" t="s">
        <v>301</v>
      </c>
      <c r="D108" s="60"/>
      <c r="E108" s="61">
        <v>4</v>
      </c>
      <c r="F108" s="62">
        <v>4</v>
      </c>
      <c r="G108" s="62">
        <v>4</v>
      </c>
      <c r="H108" s="61">
        <v>4</v>
      </c>
    </row>
    <row r="109" spans="1:8" hidden="1" x14ac:dyDescent="0.25">
      <c r="A109" s="37" t="s">
        <v>4</v>
      </c>
      <c r="B109" s="40"/>
      <c r="C109" s="63" t="s">
        <v>302</v>
      </c>
      <c r="D109" s="60"/>
      <c r="E109" s="61">
        <v>4</v>
      </c>
      <c r="F109" s="62">
        <v>4</v>
      </c>
      <c r="G109" s="62">
        <v>4</v>
      </c>
      <c r="H109" s="61">
        <v>4</v>
      </c>
    </row>
    <row r="110" spans="1:8" hidden="1" x14ac:dyDescent="0.25">
      <c r="A110" s="37" t="s">
        <v>4</v>
      </c>
      <c r="B110" s="40"/>
      <c r="C110" s="63" t="s">
        <v>303</v>
      </c>
      <c r="D110" s="60"/>
      <c r="E110" s="61">
        <v>4</v>
      </c>
      <c r="F110" s="62">
        <v>4</v>
      </c>
      <c r="G110" s="62">
        <v>4</v>
      </c>
      <c r="H110" s="61">
        <v>4</v>
      </c>
    </row>
    <row r="111" spans="1:8" hidden="1" x14ac:dyDescent="0.25">
      <c r="A111" s="37" t="s">
        <v>4</v>
      </c>
      <c r="B111" s="40"/>
      <c r="C111" s="65" t="s">
        <v>304</v>
      </c>
      <c r="D111" s="60"/>
      <c r="E111" s="61">
        <v>1</v>
      </c>
      <c r="F111" s="62">
        <v>1</v>
      </c>
      <c r="G111" s="62">
        <v>1</v>
      </c>
      <c r="H111" s="61">
        <v>1</v>
      </c>
    </row>
    <row r="112" spans="1:8" hidden="1" x14ac:dyDescent="0.25">
      <c r="A112" s="37" t="s">
        <v>4</v>
      </c>
      <c r="B112" s="51" t="s">
        <v>57</v>
      </c>
      <c r="C112" s="42"/>
      <c r="D112" s="46">
        <f>COUNT(D87:D111)</f>
        <v>0</v>
      </c>
      <c r="E112" s="46">
        <f>COUNT(E87:E111)</f>
        <v>25</v>
      </c>
      <c r="F112" s="46">
        <f>COUNT(F87:F111)</f>
        <v>25</v>
      </c>
      <c r="G112" s="46">
        <f>COUNT(G87:G111)</f>
        <v>19</v>
      </c>
      <c r="H112" s="46">
        <f>COUNT(H87:H111)</f>
        <v>24</v>
      </c>
    </row>
    <row r="113" spans="1:8" hidden="1" x14ac:dyDescent="0.25">
      <c r="A113" s="37" t="s">
        <v>4</v>
      </c>
      <c r="B113" s="28" t="s">
        <v>72</v>
      </c>
      <c r="C113" s="35" t="s">
        <v>305</v>
      </c>
      <c r="D113" s="38">
        <v>4</v>
      </c>
      <c r="E113" s="39">
        <v>4</v>
      </c>
      <c r="F113" s="39"/>
      <c r="G113" s="38"/>
      <c r="H113" s="38">
        <v>4</v>
      </c>
    </row>
    <row r="114" spans="1:8" hidden="1" x14ac:dyDescent="0.25">
      <c r="A114" s="37" t="s">
        <v>4</v>
      </c>
      <c r="B114" s="51" t="s">
        <v>73</v>
      </c>
      <c r="C114" s="42"/>
      <c r="D114" s="46">
        <f>COUNT(D113)</f>
        <v>1</v>
      </c>
      <c r="E114" s="46">
        <f t="shared" ref="E114:H114" si="11">COUNT(E113)</f>
        <v>1</v>
      </c>
      <c r="F114" s="46">
        <f t="shared" si="11"/>
        <v>0</v>
      </c>
      <c r="G114" s="46">
        <f t="shared" si="11"/>
        <v>0</v>
      </c>
      <c r="H114" s="46">
        <f t="shared" si="11"/>
        <v>1</v>
      </c>
    </row>
    <row r="115" spans="1:8" hidden="1" x14ac:dyDescent="0.25">
      <c r="A115" s="37" t="s">
        <v>4</v>
      </c>
      <c r="B115" s="28" t="s">
        <v>62</v>
      </c>
      <c r="C115" s="35" t="s">
        <v>306</v>
      </c>
      <c r="D115" s="38"/>
      <c r="E115" s="39">
        <v>4</v>
      </c>
      <c r="F115" s="39">
        <v>4</v>
      </c>
      <c r="G115" s="38"/>
      <c r="H115" s="38"/>
    </row>
    <row r="116" spans="1:8" hidden="1" x14ac:dyDescent="0.25">
      <c r="A116" s="37" t="s">
        <v>4</v>
      </c>
      <c r="B116" s="51" t="s">
        <v>63</v>
      </c>
      <c r="C116" s="42"/>
      <c r="D116" s="46">
        <f>COUNT(D115)</f>
        <v>0</v>
      </c>
      <c r="E116" s="46">
        <f t="shared" ref="E116:H116" si="12">COUNT(E115)</f>
        <v>1</v>
      </c>
      <c r="F116" s="46">
        <f t="shared" si="12"/>
        <v>1</v>
      </c>
      <c r="G116" s="46">
        <f t="shared" si="12"/>
        <v>0</v>
      </c>
      <c r="H116" s="46">
        <f t="shared" si="12"/>
        <v>0</v>
      </c>
    </row>
    <row r="117" spans="1:8" hidden="1" x14ac:dyDescent="0.25">
      <c r="A117" s="37" t="s">
        <v>4</v>
      </c>
      <c r="B117" s="28" t="s">
        <v>68</v>
      </c>
      <c r="C117" s="35" t="s">
        <v>412</v>
      </c>
      <c r="D117" s="38"/>
      <c r="E117" s="39">
        <v>4</v>
      </c>
      <c r="F117" s="39">
        <v>4</v>
      </c>
      <c r="G117" s="38"/>
      <c r="H117" s="38">
        <v>4</v>
      </c>
    </row>
    <row r="118" spans="1:8" hidden="1" x14ac:dyDescent="0.25">
      <c r="A118" s="37" t="s">
        <v>4</v>
      </c>
      <c r="B118" s="28"/>
      <c r="C118" s="35" t="s">
        <v>413</v>
      </c>
      <c r="D118" s="38"/>
      <c r="E118" s="39">
        <v>3</v>
      </c>
      <c r="F118" s="39"/>
      <c r="G118" s="38"/>
      <c r="H118" s="38">
        <v>3</v>
      </c>
    </row>
    <row r="119" spans="1:8" hidden="1" x14ac:dyDescent="0.25">
      <c r="A119" s="37" t="s">
        <v>4</v>
      </c>
      <c r="B119" s="56" t="s">
        <v>69</v>
      </c>
      <c r="C119" s="42"/>
      <c r="D119" s="46">
        <f>COUNT(D117:D118)</f>
        <v>0</v>
      </c>
      <c r="E119" s="46">
        <f t="shared" ref="E119:H119" si="13">COUNT(E117:E118)</f>
        <v>2</v>
      </c>
      <c r="F119" s="46">
        <f t="shared" si="13"/>
        <v>1</v>
      </c>
      <c r="G119" s="46">
        <f t="shared" si="13"/>
        <v>0</v>
      </c>
      <c r="H119" s="46">
        <f t="shared" si="13"/>
        <v>2</v>
      </c>
    </row>
    <row r="120" spans="1:8" x14ac:dyDescent="0.25">
      <c r="A120" s="66" t="s">
        <v>74</v>
      </c>
      <c r="B120" s="31"/>
      <c r="C120" s="31"/>
      <c r="D120" s="48">
        <f>D119+D116+D114+D112+D86+D84+D82+D80+D78+D76+D74+D51</f>
        <v>9</v>
      </c>
      <c r="E120" s="48">
        <f>E119+E116+E114+E112+E86+E84+E82+E80+E78+E76+E74+E51</f>
        <v>101</v>
      </c>
      <c r="F120" s="48">
        <f>F119+F116+F114+F112+F86+F84+F82+F80+F78+F76+F74+F51</f>
        <v>98</v>
      </c>
      <c r="G120" s="48">
        <f>G119+G116+G114+G112+G86+G84+G82+G80+G78+G76+G74+G51</f>
        <v>56</v>
      </c>
      <c r="H120" s="48">
        <f>H119+H116+H114+H112+H86+H84+H82+H80+H78+H76+H74+H51</f>
        <v>95</v>
      </c>
    </row>
    <row r="121" spans="1:8" hidden="1" x14ac:dyDescent="0.25">
      <c r="A121" s="37" t="s">
        <v>45</v>
      </c>
      <c r="B121" s="28" t="s">
        <v>46</v>
      </c>
      <c r="C121" s="35" t="s">
        <v>307</v>
      </c>
      <c r="E121" s="25">
        <v>4</v>
      </c>
      <c r="F121" s="25">
        <v>4</v>
      </c>
      <c r="G121" s="25">
        <v>4</v>
      </c>
      <c r="H121" s="25">
        <v>4</v>
      </c>
    </row>
    <row r="122" spans="1:8" hidden="1" x14ac:dyDescent="0.25">
      <c r="A122" s="37" t="s">
        <v>45</v>
      </c>
      <c r="B122" s="51" t="s">
        <v>255</v>
      </c>
      <c r="C122" s="42"/>
      <c r="D122" s="46">
        <f>COUNT(D121)</f>
        <v>0</v>
      </c>
      <c r="E122" s="46">
        <f t="shared" ref="E122:H122" si="14">COUNT(E121)</f>
        <v>1</v>
      </c>
      <c r="F122" s="46">
        <f t="shared" si="14"/>
        <v>1</v>
      </c>
      <c r="G122" s="46">
        <f t="shared" si="14"/>
        <v>1</v>
      </c>
      <c r="H122" s="46">
        <f t="shared" si="14"/>
        <v>1</v>
      </c>
    </row>
    <row r="123" spans="1:8" hidden="1" x14ac:dyDescent="0.25">
      <c r="A123" s="37" t="s">
        <v>45</v>
      </c>
      <c r="B123" s="28" t="s">
        <v>47</v>
      </c>
      <c r="C123" s="35" t="s">
        <v>308</v>
      </c>
      <c r="D123" s="38">
        <v>4</v>
      </c>
      <c r="E123" s="39">
        <v>4</v>
      </c>
      <c r="F123" s="39"/>
      <c r="G123" s="38"/>
      <c r="H123" s="38">
        <v>4</v>
      </c>
    </row>
    <row r="124" spans="1:8" ht="29.25" hidden="1" x14ac:dyDescent="0.25">
      <c r="A124" s="37" t="s">
        <v>45</v>
      </c>
      <c r="B124" s="51" t="s">
        <v>48</v>
      </c>
      <c r="C124" s="42"/>
      <c r="D124" s="46">
        <f>COUNT(D123)</f>
        <v>1</v>
      </c>
      <c r="E124" s="46">
        <f t="shared" ref="E124:H124" si="15">COUNT(E123)</f>
        <v>1</v>
      </c>
      <c r="F124" s="46">
        <f t="shared" si="15"/>
        <v>0</v>
      </c>
      <c r="G124" s="46">
        <f t="shared" si="15"/>
        <v>0</v>
      </c>
      <c r="H124" s="46">
        <f t="shared" si="15"/>
        <v>1</v>
      </c>
    </row>
    <row r="125" spans="1:8" ht="30" x14ac:dyDescent="0.25">
      <c r="A125" s="66" t="s">
        <v>49</v>
      </c>
      <c r="B125" s="31"/>
      <c r="C125" s="31"/>
      <c r="D125" s="48">
        <f>D124+D122</f>
        <v>1</v>
      </c>
      <c r="E125" s="48">
        <f t="shared" ref="E125:H125" si="16">E124+E122</f>
        <v>2</v>
      </c>
      <c r="F125" s="48">
        <f t="shared" si="16"/>
        <v>1</v>
      </c>
      <c r="G125" s="48">
        <f t="shared" si="16"/>
        <v>1</v>
      </c>
      <c r="H125" s="48">
        <f t="shared" si="16"/>
        <v>2</v>
      </c>
    </row>
    <row r="126" spans="1:8" hidden="1" x14ac:dyDescent="0.25">
      <c r="A126" s="37" t="s">
        <v>50</v>
      </c>
      <c r="B126" s="28" t="s">
        <v>46</v>
      </c>
      <c r="C126" s="35" t="s">
        <v>309</v>
      </c>
      <c r="D126" s="38"/>
      <c r="E126" s="39">
        <v>4</v>
      </c>
      <c r="F126" s="39">
        <v>4</v>
      </c>
      <c r="G126" s="38"/>
      <c r="H126" s="38">
        <v>4</v>
      </c>
    </row>
    <row r="127" spans="1:8" hidden="1" x14ac:dyDescent="0.25">
      <c r="A127" s="37" t="s">
        <v>50</v>
      </c>
      <c r="B127" s="51" t="s">
        <v>255</v>
      </c>
      <c r="C127" s="42"/>
      <c r="D127" s="46">
        <f>COUNT(D126)</f>
        <v>0</v>
      </c>
      <c r="E127" s="46">
        <f t="shared" ref="E127:H127" si="17">COUNT(E126)</f>
        <v>1</v>
      </c>
      <c r="F127" s="46">
        <f t="shared" si="17"/>
        <v>1</v>
      </c>
      <c r="G127" s="46">
        <f t="shared" si="17"/>
        <v>0</v>
      </c>
      <c r="H127" s="46">
        <f t="shared" si="17"/>
        <v>1</v>
      </c>
    </row>
    <row r="128" spans="1:8" ht="30" x14ac:dyDescent="0.25">
      <c r="A128" s="66" t="s">
        <v>51</v>
      </c>
      <c r="B128" s="31"/>
      <c r="C128" s="31"/>
      <c r="D128" s="48">
        <f>D127</f>
        <v>0</v>
      </c>
      <c r="E128" s="48">
        <f t="shared" ref="E128:H128" si="18">E127</f>
        <v>1</v>
      </c>
      <c r="F128" s="48">
        <f t="shared" si="18"/>
        <v>1</v>
      </c>
      <c r="G128" s="48">
        <f t="shared" si="18"/>
        <v>0</v>
      </c>
      <c r="H128" s="48">
        <f t="shared" si="18"/>
        <v>1</v>
      </c>
    </row>
    <row r="129" spans="1:8" hidden="1" x14ac:dyDescent="0.25">
      <c r="A129" s="37" t="s">
        <v>52</v>
      </c>
      <c r="B129" s="28" t="s">
        <v>46</v>
      </c>
      <c r="C129" s="35" t="s">
        <v>310</v>
      </c>
      <c r="D129" s="38">
        <v>4</v>
      </c>
      <c r="E129" s="39">
        <v>4</v>
      </c>
      <c r="F129" s="39"/>
      <c r="G129" s="38"/>
      <c r="H129" s="38">
        <v>4</v>
      </c>
    </row>
    <row r="130" spans="1:8" hidden="1" x14ac:dyDescent="0.25">
      <c r="A130" s="37" t="s">
        <v>52</v>
      </c>
      <c r="B130" s="51" t="s">
        <v>255</v>
      </c>
      <c r="C130" s="42"/>
      <c r="D130" s="46">
        <f>COUNT(D129)</f>
        <v>1</v>
      </c>
      <c r="E130" s="46">
        <f t="shared" ref="E130:H130" si="19">COUNT(E129)</f>
        <v>1</v>
      </c>
      <c r="F130" s="46">
        <f t="shared" si="19"/>
        <v>0</v>
      </c>
      <c r="G130" s="46">
        <f t="shared" si="19"/>
        <v>0</v>
      </c>
      <c r="H130" s="46">
        <f t="shared" si="19"/>
        <v>1</v>
      </c>
    </row>
    <row r="131" spans="1:8" hidden="1" x14ac:dyDescent="0.25">
      <c r="A131" s="37" t="s">
        <v>52</v>
      </c>
      <c r="B131" s="28" t="s">
        <v>53</v>
      </c>
      <c r="C131" s="35" t="s">
        <v>310</v>
      </c>
      <c r="D131" s="38">
        <v>1</v>
      </c>
      <c r="E131" s="39">
        <v>1</v>
      </c>
      <c r="F131" s="39"/>
      <c r="G131" s="38"/>
      <c r="H131" s="38">
        <v>1</v>
      </c>
    </row>
    <row r="132" spans="1:8" hidden="1" x14ac:dyDescent="0.25">
      <c r="A132" s="37" t="s">
        <v>52</v>
      </c>
      <c r="B132" s="51" t="s">
        <v>54</v>
      </c>
      <c r="C132" s="42"/>
      <c r="D132" s="46">
        <f>COUNT(D131)</f>
        <v>1</v>
      </c>
      <c r="E132" s="46">
        <f t="shared" ref="E132:H132" si="20">COUNT(E131)</f>
        <v>1</v>
      </c>
      <c r="F132" s="46">
        <f t="shared" si="20"/>
        <v>0</v>
      </c>
      <c r="G132" s="46">
        <f t="shared" si="20"/>
        <v>0</v>
      </c>
      <c r="H132" s="46">
        <f t="shared" si="20"/>
        <v>1</v>
      </c>
    </row>
    <row r="133" spans="1:8" ht="30" x14ac:dyDescent="0.25">
      <c r="A133" s="66" t="s">
        <v>55</v>
      </c>
      <c r="B133" s="31"/>
      <c r="C133" s="31"/>
      <c r="D133" s="48">
        <f>D131+D130</f>
        <v>2</v>
      </c>
      <c r="E133" s="48">
        <f t="shared" ref="E133:H133" si="21">E131+E130</f>
        <v>2</v>
      </c>
      <c r="F133" s="48">
        <f t="shared" si="21"/>
        <v>0</v>
      </c>
      <c r="G133" s="48">
        <f t="shared" si="21"/>
        <v>0</v>
      </c>
      <c r="H133" s="48">
        <f t="shared" si="21"/>
        <v>2</v>
      </c>
    </row>
    <row r="134" spans="1:8" hidden="1" x14ac:dyDescent="0.25">
      <c r="A134" s="37" t="s">
        <v>75</v>
      </c>
      <c r="B134" s="28" t="s">
        <v>46</v>
      </c>
      <c r="C134" s="35" t="s">
        <v>311</v>
      </c>
      <c r="D134" s="38"/>
      <c r="E134" s="39">
        <v>4</v>
      </c>
      <c r="F134" s="39">
        <v>4</v>
      </c>
      <c r="G134" s="38"/>
      <c r="H134" s="38">
        <v>4</v>
      </c>
    </row>
    <row r="135" spans="1:8" hidden="1" x14ac:dyDescent="0.25">
      <c r="A135" s="37" t="s">
        <v>75</v>
      </c>
      <c r="B135" s="40"/>
      <c r="C135" s="35" t="s">
        <v>312</v>
      </c>
      <c r="D135" s="38">
        <v>4</v>
      </c>
      <c r="E135" s="39">
        <v>4</v>
      </c>
      <c r="F135" s="39">
        <v>4</v>
      </c>
      <c r="G135" s="38"/>
      <c r="H135" s="38">
        <v>4</v>
      </c>
    </row>
    <row r="136" spans="1:8" hidden="1" x14ac:dyDescent="0.25">
      <c r="A136" s="37" t="s">
        <v>75</v>
      </c>
      <c r="B136" s="51" t="s">
        <v>255</v>
      </c>
      <c r="C136" s="42"/>
      <c r="D136" s="46">
        <f>COUNT(D134:D135)</f>
        <v>1</v>
      </c>
      <c r="E136" s="46">
        <f t="shared" ref="E136:H136" si="22">COUNT(E134:E135)</f>
        <v>2</v>
      </c>
      <c r="F136" s="46">
        <f t="shared" si="22"/>
        <v>2</v>
      </c>
      <c r="G136" s="46">
        <f t="shared" si="22"/>
        <v>0</v>
      </c>
      <c r="H136" s="46">
        <f t="shared" si="22"/>
        <v>2</v>
      </c>
    </row>
    <row r="137" spans="1:8" x14ac:dyDescent="0.25">
      <c r="A137" s="66" t="s">
        <v>76</v>
      </c>
      <c r="B137" s="31"/>
      <c r="C137" s="31"/>
      <c r="D137" s="48">
        <f>D136</f>
        <v>1</v>
      </c>
      <c r="E137" s="48">
        <f t="shared" ref="E137:H137" si="23">E136</f>
        <v>2</v>
      </c>
      <c r="F137" s="48">
        <f t="shared" si="23"/>
        <v>2</v>
      </c>
      <c r="G137" s="48">
        <f t="shared" si="23"/>
        <v>0</v>
      </c>
      <c r="H137" s="48">
        <f t="shared" si="23"/>
        <v>2</v>
      </c>
    </row>
    <row r="138" spans="1:8" hidden="1" x14ac:dyDescent="0.25">
      <c r="A138" s="37" t="s">
        <v>77</v>
      </c>
      <c r="B138" s="28" t="s">
        <v>46</v>
      </c>
      <c r="C138" s="35" t="s">
        <v>313</v>
      </c>
      <c r="D138" s="38"/>
      <c r="E138" s="39">
        <v>4</v>
      </c>
      <c r="F138" s="39">
        <v>4</v>
      </c>
      <c r="G138" s="38"/>
      <c r="H138" s="38">
        <v>4</v>
      </c>
    </row>
    <row r="139" spans="1:8" hidden="1" x14ac:dyDescent="0.25">
      <c r="A139" s="37" t="s">
        <v>77</v>
      </c>
      <c r="B139" s="47" t="s">
        <v>255</v>
      </c>
      <c r="C139" s="42"/>
      <c r="D139" s="46">
        <f>COUNT(D138)</f>
        <v>0</v>
      </c>
      <c r="E139" s="46">
        <f t="shared" ref="E139:H139" si="24">COUNT(E138)</f>
        <v>1</v>
      </c>
      <c r="F139" s="46">
        <f t="shared" si="24"/>
        <v>1</v>
      </c>
      <c r="G139" s="46">
        <f t="shared" si="24"/>
        <v>0</v>
      </c>
      <c r="H139" s="46">
        <f t="shared" si="24"/>
        <v>1</v>
      </c>
    </row>
    <row r="140" spans="1:8" x14ac:dyDescent="0.25">
      <c r="A140" s="66" t="s">
        <v>78</v>
      </c>
      <c r="B140" s="31"/>
      <c r="C140" s="31"/>
      <c r="D140" s="48">
        <f>D139</f>
        <v>0</v>
      </c>
      <c r="E140" s="48">
        <f t="shared" ref="E140:H140" si="25">E139</f>
        <v>1</v>
      </c>
      <c r="F140" s="48">
        <f t="shared" si="25"/>
        <v>1</v>
      </c>
      <c r="G140" s="48">
        <f t="shared" si="25"/>
        <v>0</v>
      </c>
      <c r="H140" s="48">
        <f t="shared" si="25"/>
        <v>1</v>
      </c>
    </row>
    <row r="141" spans="1:8" hidden="1" x14ac:dyDescent="0.25">
      <c r="A141" s="37" t="s">
        <v>79</v>
      </c>
      <c r="B141" s="28" t="s">
        <v>46</v>
      </c>
      <c r="C141" s="35" t="s">
        <v>314</v>
      </c>
      <c r="D141" s="38"/>
      <c r="E141" s="39">
        <v>4</v>
      </c>
      <c r="F141" s="39">
        <v>4</v>
      </c>
      <c r="G141" s="38">
        <v>4</v>
      </c>
      <c r="H141" s="38">
        <v>4</v>
      </c>
    </row>
    <row r="142" spans="1:8" hidden="1" x14ac:dyDescent="0.25">
      <c r="A142" s="37" t="s">
        <v>79</v>
      </c>
      <c r="B142" s="40"/>
      <c r="C142" s="35" t="s">
        <v>315</v>
      </c>
      <c r="D142" s="38"/>
      <c r="E142" s="39">
        <v>4</v>
      </c>
      <c r="F142" s="39">
        <v>4</v>
      </c>
      <c r="G142" s="38"/>
      <c r="H142" s="38">
        <v>4</v>
      </c>
    </row>
    <row r="143" spans="1:8" hidden="1" x14ac:dyDescent="0.25">
      <c r="A143" s="37" t="s">
        <v>79</v>
      </c>
      <c r="B143" s="47" t="s">
        <v>255</v>
      </c>
      <c r="C143" s="42"/>
      <c r="D143" s="46">
        <f>COUNT(D141:D142)</f>
        <v>0</v>
      </c>
      <c r="E143" s="46">
        <f t="shared" ref="E143:H143" si="26">COUNT(E141:E142)</f>
        <v>2</v>
      </c>
      <c r="F143" s="46">
        <f t="shared" si="26"/>
        <v>2</v>
      </c>
      <c r="G143" s="46">
        <f t="shared" si="26"/>
        <v>1</v>
      </c>
      <c r="H143" s="46">
        <f t="shared" si="26"/>
        <v>2</v>
      </c>
    </row>
    <row r="144" spans="1:8" hidden="1" x14ac:dyDescent="0.25">
      <c r="A144" s="37" t="s">
        <v>79</v>
      </c>
      <c r="B144" s="28" t="s">
        <v>84</v>
      </c>
      <c r="C144" s="35" t="s">
        <v>316</v>
      </c>
      <c r="D144" s="38">
        <v>4</v>
      </c>
      <c r="E144" s="39">
        <v>4</v>
      </c>
      <c r="F144" s="39">
        <v>4</v>
      </c>
      <c r="G144" s="38"/>
      <c r="H144" s="38">
        <v>2</v>
      </c>
    </row>
    <row r="145" spans="1:8" ht="29.25" hidden="1" x14ac:dyDescent="0.25">
      <c r="A145" s="37" t="s">
        <v>79</v>
      </c>
      <c r="B145" s="47" t="s">
        <v>85</v>
      </c>
      <c r="C145" s="42"/>
      <c r="D145" s="46">
        <f>COUNT(D144)</f>
        <v>1</v>
      </c>
      <c r="E145" s="46">
        <f t="shared" ref="E145:H145" si="27">COUNT(E144)</f>
        <v>1</v>
      </c>
      <c r="F145" s="46">
        <f t="shared" si="27"/>
        <v>1</v>
      </c>
      <c r="G145" s="46">
        <f t="shared" si="27"/>
        <v>0</v>
      </c>
      <c r="H145" s="46">
        <f t="shared" si="27"/>
        <v>1</v>
      </c>
    </row>
    <row r="146" spans="1:8" hidden="1" x14ac:dyDescent="0.25">
      <c r="A146" s="37" t="s">
        <v>79</v>
      </c>
      <c r="B146" s="28" t="s">
        <v>80</v>
      </c>
      <c r="C146" s="35" t="s">
        <v>317</v>
      </c>
      <c r="D146" s="38">
        <v>4</v>
      </c>
      <c r="E146" s="39">
        <v>4</v>
      </c>
      <c r="F146" s="39"/>
      <c r="G146" s="38"/>
      <c r="H146" s="38"/>
    </row>
    <row r="147" spans="1:8" hidden="1" x14ac:dyDescent="0.25">
      <c r="A147" s="37" t="s">
        <v>79</v>
      </c>
      <c r="B147" s="40"/>
      <c r="C147" s="35" t="s">
        <v>318</v>
      </c>
      <c r="D147" s="38">
        <v>4</v>
      </c>
      <c r="E147" s="39">
        <v>4</v>
      </c>
      <c r="F147" s="39"/>
      <c r="G147" s="38"/>
      <c r="H147" s="38">
        <v>4</v>
      </c>
    </row>
    <row r="148" spans="1:8" hidden="1" x14ac:dyDescent="0.25">
      <c r="A148" s="37" t="s">
        <v>79</v>
      </c>
      <c r="B148" s="40"/>
      <c r="C148" s="35" t="s">
        <v>319</v>
      </c>
      <c r="D148" s="38">
        <v>4</v>
      </c>
      <c r="E148" s="39">
        <v>4</v>
      </c>
      <c r="F148" s="39"/>
      <c r="G148" s="38"/>
      <c r="H148" s="38"/>
    </row>
    <row r="149" spans="1:8" ht="29.25" hidden="1" x14ac:dyDescent="0.25">
      <c r="A149" s="37" t="s">
        <v>79</v>
      </c>
      <c r="B149" s="47" t="s">
        <v>81</v>
      </c>
      <c r="C149" s="42"/>
      <c r="D149" s="46">
        <f>COUNT(D146:D148)</f>
        <v>3</v>
      </c>
      <c r="E149" s="46">
        <f t="shared" ref="E149:H149" si="28">COUNT(E146:E148)</f>
        <v>3</v>
      </c>
      <c r="F149" s="46">
        <f t="shared" si="28"/>
        <v>0</v>
      </c>
      <c r="G149" s="46">
        <f t="shared" si="28"/>
        <v>0</v>
      </c>
      <c r="H149" s="46">
        <f t="shared" si="28"/>
        <v>1</v>
      </c>
    </row>
    <row r="150" spans="1:8" hidden="1" x14ac:dyDescent="0.25">
      <c r="A150" s="37" t="s">
        <v>79</v>
      </c>
      <c r="B150" s="28" t="s">
        <v>82</v>
      </c>
      <c r="C150" s="35" t="s">
        <v>320</v>
      </c>
      <c r="D150" s="38">
        <v>4</v>
      </c>
      <c r="E150" s="39">
        <v>4</v>
      </c>
      <c r="F150" s="39"/>
      <c r="G150" s="38"/>
      <c r="H150" s="38">
        <v>4</v>
      </c>
    </row>
    <row r="151" spans="1:8" hidden="1" x14ac:dyDescent="0.25">
      <c r="A151" s="37" t="s">
        <v>79</v>
      </c>
      <c r="B151" s="47" t="s">
        <v>83</v>
      </c>
      <c r="C151" s="42"/>
      <c r="D151" s="46">
        <f>COUNT(D150)</f>
        <v>1</v>
      </c>
      <c r="E151" s="46">
        <f t="shared" ref="E151:H151" si="29">COUNT(E150)</f>
        <v>1</v>
      </c>
      <c r="F151" s="46">
        <f t="shared" si="29"/>
        <v>0</v>
      </c>
      <c r="G151" s="46">
        <f t="shared" si="29"/>
        <v>0</v>
      </c>
      <c r="H151" s="46">
        <f t="shared" si="29"/>
        <v>1</v>
      </c>
    </row>
    <row r="152" spans="1:8" ht="30" x14ac:dyDescent="0.25">
      <c r="A152" s="66" t="s">
        <v>86</v>
      </c>
      <c r="B152" s="31"/>
      <c r="C152" s="31"/>
      <c r="D152" s="48">
        <f>D151+D149+D145+D143</f>
        <v>5</v>
      </c>
      <c r="E152" s="48">
        <f t="shared" ref="E152:H152" si="30">E151+E149+E145+E143</f>
        <v>7</v>
      </c>
      <c r="F152" s="48">
        <f t="shared" si="30"/>
        <v>3</v>
      </c>
      <c r="G152" s="48">
        <f t="shared" si="30"/>
        <v>1</v>
      </c>
      <c r="H152" s="48">
        <f t="shared" si="30"/>
        <v>5</v>
      </c>
    </row>
    <row r="153" spans="1:8" hidden="1" x14ac:dyDescent="0.25">
      <c r="A153" s="37" t="s">
        <v>87</v>
      </c>
      <c r="B153" s="28" t="s">
        <v>46</v>
      </c>
      <c r="C153" s="35" t="s">
        <v>321</v>
      </c>
      <c r="D153" s="38"/>
      <c r="E153" s="39">
        <v>4</v>
      </c>
      <c r="F153" s="39">
        <v>4</v>
      </c>
      <c r="G153" s="38"/>
      <c r="H153" s="38">
        <v>4</v>
      </c>
    </row>
    <row r="154" spans="1:8" hidden="1" x14ac:dyDescent="0.25">
      <c r="A154" s="37" t="s">
        <v>87</v>
      </c>
      <c r="B154" s="40"/>
      <c r="C154" s="35" t="s">
        <v>322</v>
      </c>
      <c r="D154" s="38"/>
      <c r="E154" s="39">
        <v>4</v>
      </c>
      <c r="F154" s="39">
        <v>4</v>
      </c>
      <c r="G154" s="38"/>
      <c r="H154" s="38">
        <v>4</v>
      </c>
    </row>
    <row r="155" spans="1:8" hidden="1" x14ac:dyDescent="0.25">
      <c r="A155" s="37" t="s">
        <v>87</v>
      </c>
      <c r="B155" s="40"/>
      <c r="C155" s="35" t="s">
        <v>323</v>
      </c>
      <c r="D155" s="38"/>
      <c r="E155" s="39">
        <v>4</v>
      </c>
      <c r="F155" s="39">
        <v>4</v>
      </c>
      <c r="G155" s="38">
        <v>4</v>
      </c>
      <c r="H155" s="38">
        <v>4</v>
      </c>
    </row>
    <row r="156" spans="1:8" hidden="1" x14ac:dyDescent="0.25">
      <c r="A156" s="37" t="s">
        <v>87</v>
      </c>
      <c r="B156" s="47" t="s">
        <v>255</v>
      </c>
      <c r="C156" s="42"/>
      <c r="D156" s="46">
        <f>COUNT(D153:D155)</f>
        <v>0</v>
      </c>
      <c r="E156" s="46">
        <f t="shared" ref="E156:H156" si="31">COUNT(E153:E155)</f>
        <v>3</v>
      </c>
      <c r="F156" s="46">
        <f t="shared" si="31"/>
        <v>3</v>
      </c>
      <c r="G156" s="46">
        <f t="shared" si="31"/>
        <v>1</v>
      </c>
      <c r="H156" s="46">
        <f t="shared" si="31"/>
        <v>3</v>
      </c>
    </row>
    <row r="157" spans="1:8" ht="30" hidden="1" x14ac:dyDescent="0.25">
      <c r="A157" s="37" t="s">
        <v>87</v>
      </c>
      <c r="B157" s="28" t="s">
        <v>53</v>
      </c>
      <c r="C157" s="35" t="s">
        <v>324</v>
      </c>
      <c r="D157" s="38">
        <v>4</v>
      </c>
      <c r="E157" s="39">
        <v>4</v>
      </c>
      <c r="F157" s="39"/>
      <c r="G157" s="38"/>
      <c r="H157" s="38">
        <v>4</v>
      </c>
    </row>
    <row r="158" spans="1:8" ht="30" hidden="1" x14ac:dyDescent="0.25">
      <c r="A158" s="37" t="s">
        <v>87</v>
      </c>
      <c r="B158" s="40"/>
      <c r="C158" s="35" t="s">
        <v>325</v>
      </c>
      <c r="D158" s="38"/>
      <c r="E158" s="39">
        <v>4</v>
      </c>
      <c r="F158" s="39">
        <v>4</v>
      </c>
      <c r="G158" s="38"/>
      <c r="H158" s="38">
        <v>4</v>
      </c>
    </row>
    <row r="159" spans="1:8" hidden="1" x14ac:dyDescent="0.25">
      <c r="A159" s="37" t="s">
        <v>87</v>
      </c>
      <c r="B159" s="40"/>
      <c r="C159" s="35" t="s">
        <v>326</v>
      </c>
      <c r="D159" s="38">
        <v>4</v>
      </c>
      <c r="E159" s="39">
        <v>4</v>
      </c>
      <c r="F159" s="39">
        <v>4</v>
      </c>
      <c r="G159" s="38"/>
      <c r="H159" s="38">
        <v>4</v>
      </c>
    </row>
    <row r="160" spans="1:8" hidden="1" x14ac:dyDescent="0.25">
      <c r="A160" s="37" t="s">
        <v>87</v>
      </c>
      <c r="B160" s="47" t="s">
        <v>54</v>
      </c>
      <c r="C160" s="42"/>
      <c r="D160" s="46">
        <f>COUNT(D157:D159)</f>
        <v>2</v>
      </c>
      <c r="E160" s="46">
        <f t="shared" ref="E160:H160" si="32">COUNT(E157:E159)</f>
        <v>3</v>
      </c>
      <c r="F160" s="46">
        <f t="shared" si="32"/>
        <v>2</v>
      </c>
      <c r="G160" s="46">
        <f t="shared" si="32"/>
        <v>0</v>
      </c>
      <c r="H160" s="46">
        <f t="shared" si="32"/>
        <v>3</v>
      </c>
    </row>
    <row r="161" spans="1:8" hidden="1" x14ac:dyDescent="0.25">
      <c r="A161" s="37" t="s">
        <v>87</v>
      </c>
      <c r="B161" s="28" t="s">
        <v>88</v>
      </c>
      <c r="C161" s="35" t="s">
        <v>327</v>
      </c>
      <c r="D161" s="38"/>
      <c r="E161" s="39">
        <v>8</v>
      </c>
      <c r="F161" s="39">
        <v>8</v>
      </c>
      <c r="G161" s="38">
        <v>4</v>
      </c>
      <c r="H161" s="38">
        <v>8</v>
      </c>
    </row>
    <row r="162" spans="1:8" hidden="1" x14ac:dyDescent="0.25">
      <c r="A162" s="37" t="s">
        <v>87</v>
      </c>
      <c r="B162" s="47" t="s">
        <v>89</v>
      </c>
      <c r="C162" s="42"/>
      <c r="D162" s="46">
        <f>COUNT(D161)</f>
        <v>0</v>
      </c>
      <c r="E162" s="46">
        <f t="shared" ref="E162:H162" si="33">COUNT(E161)</f>
        <v>1</v>
      </c>
      <c r="F162" s="46">
        <f t="shared" si="33"/>
        <v>1</v>
      </c>
      <c r="G162" s="46">
        <f t="shared" si="33"/>
        <v>1</v>
      </c>
      <c r="H162" s="46">
        <f t="shared" si="33"/>
        <v>1</v>
      </c>
    </row>
    <row r="163" spans="1:8" hidden="1" x14ac:dyDescent="0.25">
      <c r="A163" s="37" t="s">
        <v>87</v>
      </c>
      <c r="B163" s="49" t="s">
        <v>90</v>
      </c>
      <c r="C163" s="35" t="s">
        <v>328</v>
      </c>
      <c r="D163" s="38"/>
      <c r="E163" s="39">
        <v>2</v>
      </c>
      <c r="F163" s="39"/>
      <c r="G163" s="38"/>
      <c r="H163" s="38"/>
    </row>
    <row r="164" spans="1:8" hidden="1" x14ac:dyDescent="0.25">
      <c r="A164" s="37" t="s">
        <v>87</v>
      </c>
      <c r="B164" s="52" t="s">
        <v>91</v>
      </c>
      <c r="C164" s="42"/>
      <c r="D164" s="46">
        <f>COUNT(D163)</f>
        <v>0</v>
      </c>
      <c r="E164" s="46">
        <f t="shared" ref="E164:H164" si="34">COUNT(E163)</f>
        <v>1</v>
      </c>
      <c r="F164" s="46">
        <f t="shared" si="34"/>
        <v>0</v>
      </c>
      <c r="G164" s="46">
        <f t="shared" si="34"/>
        <v>0</v>
      </c>
      <c r="H164" s="46">
        <f t="shared" si="34"/>
        <v>0</v>
      </c>
    </row>
    <row r="165" spans="1:8" x14ac:dyDescent="0.25">
      <c r="A165" s="66" t="s">
        <v>92</v>
      </c>
      <c r="B165" s="31"/>
      <c r="C165" s="31"/>
      <c r="D165" s="48">
        <f>D164+D162+D160+D156</f>
        <v>2</v>
      </c>
      <c r="E165" s="48">
        <f t="shared" ref="E165:H165" si="35">E164+E162+E160+E156</f>
        <v>8</v>
      </c>
      <c r="F165" s="48">
        <f t="shared" si="35"/>
        <v>6</v>
      </c>
      <c r="G165" s="48">
        <f t="shared" si="35"/>
        <v>2</v>
      </c>
      <c r="H165" s="48">
        <f t="shared" si="35"/>
        <v>7</v>
      </c>
    </row>
    <row r="166" spans="1:8" hidden="1" x14ac:dyDescent="0.25">
      <c r="A166" s="37" t="s">
        <v>93</v>
      </c>
      <c r="B166" s="28" t="s">
        <v>46</v>
      </c>
      <c r="C166" s="35" t="s">
        <v>329</v>
      </c>
      <c r="D166" s="38">
        <v>4</v>
      </c>
      <c r="E166" s="39">
        <v>4</v>
      </c>
      <c r="F166" s="39"/>
      <c r="G166" s="38"/>
      <c r="H166" s="38">
        <v>4</v>
      </c>
    </row>
    <row r="167" spans="1:8" hidden="1" x14ac:dyDescent="0.25">
      <c r="A167" s="37" t="s">
        <v>93</v>
      </c>
      <c r="B167" s="47" t="s">
        <v>255</v>
      </c>
      <c r="C167" s="42"/>
      <c r="D167" s="46">
        <f>COUNT(D166)</f>
        <v>1</v>
      </c>
      <c r="E167" s="46">
        <f t="shared" ref="E167:H167" si="36">COUNT(E166)</f>
        <v>1</v>
      </c>
      <c r="F167" s="46">
        <f t="shared" si="36"/>
        <v>0</v>
      </c>
      <c r="G167" s="46">
        <f t="shared" si="36"/>
        <v>0</v>
      </c>
      <c r="H167" s="46">
        <f t="shared" si="36"/>
        <v>1</v>
      </c>
    </row>
    <row r="168" spans="1:8" hidden="1" x14ac:dyDescent="0.25">
      <c r="A168" s="37" t="s">
        <v>93</v>
      </c>
      <c r="B168" s="28" t="s">
        <v>53</v>
      </c>
      <c r="C168" s="35" t="s">
        <v>330</v>
      </c>
      <c r="D168" s="38">
        <v>1</v>
      </c>
      <c r="E168" s="39">
        <v>1</v>
      </c>
      <c r="F168" s="39"/>
      <c r="G168" s="38"/>
      <c r="H168" s="38">
        <v>1</v>
      </c>
    </row>
    <row r="169" spans="1:8" hidden="1" x14ac:dyDescent="0.25">
      <c r="A169" s="37" t="s">
        <v>93</v>
      </c>
      <c r="B169" s="47" t="s">
        <v>54</v>
      </c>
      <c r="C169" s="42"/>
      <c r="D169" s="46">
        <f>COUNT(D168)</f>
        <v>1</v>
      </c>
      <c r="E169" s="46">
        <f t="shared" ref="E169:H169" si="37">COUNT(E168)</f>
        <v>1</v>
      </c>
      <c r="F169" s="46">
        <f t="shared" si="37"/>
        <v>0</v>
      </c>
      <c r="G169" s="46">
        <f t="shared" si="37"/>
        <v>0</v>
      </c>
      <c r="H169" s="46">
        <f t="shared" si="37"/>
        <v>1</v>
      </c>
    </row>
    <row r="170" spans="1:8" x14ac:dyDescent="0.25">
      <c r="A170" s="66" t="s">
        <v>94</v>
      </c>
      <c r="B170" s="31"/>
      <c r="C170" s="31"/>
      <c r="D170" s="48">
        <f>D169+D167</f>
        <v>2</v>
      </c>
      <c r="E170" s="48">
        <f t="shared" ref="E170:H170" si="38">E169+E167</f>
        <v>2</v>
      </c>
      <c r="F170" s="48">
        <f t="shared" si="38"/>
        <v>0</v>
      </c>
      <c r="G170" s="48">
        <f t="shared" si="38"/>
        <v>0</v>
      </c>
      <c r="H170" s="48">
        <f t="shared" si="38"/>
        <v>2</v>
      </c>
    </row>
    <row r="171" spans="1:8" ht="30" hidden="1" x14ac:dyDescent="0.25">
      <c r="A171" s="37" t="s">
        <v>95</v>
      </c>
      <c r="B171" s="28" t="s">
        <v>46</v>
      </c>
      <c r="C171" s="35" t="s">
        <v>331</v>
      </c>
      <c r="D171" s="38"/>
      <c r="E171" s="39">
        <v>4</v>
      </c>
      <c r="F171" s="39">
        <v>4</v>
      </c>
      <c r="G171" s="38"/>
      <c r="H171" s="38">
        <v>4</v>
      </c>
    </row>
    <row r="172" spans="1:8" ht="30" hidden="1" x14ac:dyDescent="0.25">
      <c r="A172" s="37" t="s">
        <v>95</v>
      </c>
      <c r="B172" s="40"/>
      <c r="C172" s="35" t="s">
        <v>332</v>
      </c>
      <c r="D172" s="38"/>
      <c r="E172" s="39">
        <v>4</v>
      </c>
      <c r="F172" s="39">
        <v>4</v>
      </c>
      <c r="G172" s="38"/>
      <c r="H172" s="38">
        <v>4</v>
      </c>
    </row>
    <row r="173" spans="1:8" hidden="1" x14ac:dyDescent="0.25">
      <c r="A173" s="37" t="s">
        <v>95</v>
      </c>
      <c r="B173" s="47" t="s">
        <v>255</v>
      </c>
      <c r="C173" s="42"/>
      <c r="D173" s="46">
        <f>COUNT(D171:D172)</f>
        <v>0</v>
      </c>
      <c r="E173" s="46">
        <f t="shared" ref="E173:H173" si="39">COUNT(E171:E172)</f>
        <v>2</v>
      </c>
      <c r="F173" s="46">
        <f t="shared" si="39"/>
        <v>2</v>
      </c>
      <c r="G173" s="46">
        <f t="shared" si="39"/>
        <v>0</v>
      </c>
      <c r="H173" s="46">
        <f t="shared" si="39"/>
        <v>2</v>
      </c>
    </row>
    <row r="174" spans="1:8" hidden="1" x14ac:dyDescent="0.25">
      <c r="A174" s="37" t="s">
        <v>95</v>
      </c>
      <c r="B174" s="28" t="s">
        <v>96</v>
      </c>
      <c r="C174" s="35" t="s">
        <v>333</v>
      </c>
      <c r="D174" s="38">
        <v>4</v>
      </c>
      <c r="E174" s="39">
        <v>4</v>
      </c>
      <c r="F174" s="39"/>
      <c r="G174" s="38"/>
      <c r="H174" s="38">
        <v>4</v>
      </c>
    </row>
    <row r="175" spans="1:8" ht="29.25" hidden="1" x14ac:dyDescent="0.25">
      <c r="A175" s="37" t="s">
        <v>95</v>
      </c>
      <c r="B175" s="47" t="s">
        <v>97</v>
      </c>
      <c r="C175" s="42"/>
      <c r="D175" s="46">
        <f>COUNT(D174)</f>
        <v>1</v>
      </c>
      <c r="E175" s="46">
        <f t="shared" ref="E175:H175" si="40">COUNT(E174)</f>
        <v>1</v>
      </c>
      <c r="F175" s="46">
        <f t="shared" si="40"/>
        <v>0</v>
      </c>
      <c r="G175" s="46">
        <f t="shared" si="40"/>
        <v>0</v>
      </c>
      <c r="H175" s="46">
        <f t="shared" si="40"/>
        <v>1</v>
      </c>
    </row>
    <row r="176" spans="1:8" ht="30" x14ac:dyDescent="0.25">
      <c r="A176" s="66" t="s">
        <v>98</v>
      </c>
      <c r="B176" s="31"/>
      <c r="C176" s="31"/>
      <c r="D176" s="48">
        <f>D175+D173</f>
        <v>1</v>
      </c>
      <c r="E176" s="48">
        <f t="shared" ref="E176:H176" si="41">E175+E173</f>
        <v>3</v>
      </c>
      <c r="F176" s="48">
        <f t="shared" si="41"/>
        <v>2</v>
      </c>
      <c r="G176" s="48">
        <f t="shared" si="41"/>
        <v>0</v>
      </c>
      <c r="H176" s="48">
        <f t="shared" si="41"/>
        <v>3</v>
      </c>
    </row>
    <row r="177" spans="1:8" hidden="1" x14ac:dyDescent="0.25">
      <c r="A177" s="37" t="s">
        <v>99</v>
      </c>
      <c r="B177" s="28" t="s">
        <v>46</v>
      </c>
      <c r="C177" s="35" t="s">
        <v>334</v>
      </c>
      <c r="D177" s="38"/>
      <c r="E177" s="39">
        <v>4</v>
      </c>
      <c r="F177" s="39">
        <v>4</v>
      </c>
      <c r="G177" s="38"/>
      <c r="H177" s="38">
        <v>4</v>
      </c>
    </row>
    <row r="178" spans="1:8" hidden="1" x14ac:dyDescent="0.25">
      <c r="A178" s="37" t="s">
        <v>99</v>
      </c>
      <c r="B178" s="40"/>
      <c r="C178" s="35" t="s">
        <v>335</v>
      </c>
      <c r="D178" s="38"/>
      <c r="E178" s="39">
        <v>4</v>
      </c>
      <c r="F178" s="39">
        <v>4</v>
      </c>
      <c r="G178" s="38">
        <v>4</v>
      </c>
      <c r="H178" s="38">
        <v>4</v>
      </c>
    </row>
    <row r="179" spans="1:8" hidden="1" x14ac:dyDescent="0.25">
      <c r="A179" s="37" t="s">
        <v>99</v>
      </c>
      <c r="B179" s="47" t="s">
        <v>255</v>
      </c>
      <c r="C179" s="42"/>
      <c r="D179" s="46">
        <f>COUNT(D177:D178)</f>
        <v>0</v>
      </c>
      <c r="E179" s="46">
        <f t="shared" ref="E179:H179" si="42">COUNT(E177:E178)</f>
        <v>2</v>
      </c>
      <c r="F179" s="46">
        <f t="shared" si="42"/>
        <v>2</v>
      </c>
      <c r="G179" s="46">
        <f t="shared" si="42"/>
        <v>1</v>
      </c>
      <c r="H179" s="46">
        <f t="shared" si="42"/>
        <v>2</v>
      </c>
    </row>
    <row r="180" spans="1:8" hidden="1" x14ac:dyDescent="0.25">
      <c r="A180" s="37" t="s">
        <v>99</v>
      </c>
      <c r="B180" s="28" t="s">
        <v>53</v>
      </c>
      <c r="C180" s="35" t="s">
        <v>336</v>
      </c>
      <c r="D180" s="38"/>
      <c r="E180" s="39">
        <v>4</v>
      </c>
      <c r="F180" s="39">
        <v>4</v>
      </c>
      <c r="G180" s="38"/>
      <c r="H180" s="38">
        <v>4</v>
      </c>
    </row>
    <row r="181" spans="1:8" hidden="1" x14ac:dyDescent="0.25">
      <c r="A181" s="37" t="s">
        <v>99</v>
      </c>
      <c r="B181" s="47" t="s">
        <v>54</v>
      </c>
      <c r="C181" s="42"/>
      <c r="D181" s="46">
        <f>COUNT(D180)</f>
        <v>0</v>
      </c>
      <c r="E181" s="46">
        <f t="shared" ref="E181:H181" si="43">COUNT(E180)</f>
        <v>1</v>
      </c>
      <c r="F181" s="46">
        <f t="shared" si="43"/>
        <v>1</v>
      </c>
      <c r="G181" s="46">
        <f t="shared" si="43"/>
        <v>0</v>
      </c>
      <c r="H181" s="46">
        <f t="shared" si="43"/>
        <v>1</v>
      </c>
    </row>
    <row r="182" spans="1:8" hidden="1" x14ac:dyDescent="0.25">
      <c r="A182" s="37" t="s">
        <v>99</v>
      </c>
      <c r="B182" s="28" t="s">
        <v>100</v>
      </c>
      <c r="C182" s="35" t="s">
        <v>337</v>
      </c>
      <c r="D182" s="38">
        <v>4</v>
      </c>
      <c r="E182" s="39">
        <v>4</v>
      </c>
      <c r="F182" s="39">
        <v>4</v>
      </c>
      <c r="G182" s="38"/>
      <c r="H182" s="38">
        <v>4</v>
      </c>
    </row>
    <row r="183" spans="1:8" hidden="1" x14ac:dyDescent="0.25">
      <c r="A183" s="37" t="s">
        <v>99</v>
      </c>
      <c r="B183" s="47" t="s">
        <v>101</v>
      </c>
      <c r="C183" s="42"/>
      <c r="D183" s="46">
        <f>COUNT(D182)</f>
        <v>1</v>
      </c>
      <c r="E183" s="46">
        <f t="shared" ref="E183:H183" si="44">COUNT(E182)</f>
        <v>1</v>
      </c>
      <c r="F183" s="46">
        <f t="shared" si="44"/>
        <v>1</v>
      </c>
      <c r="G183" s="46">
        <f t="shared" si="44"/>
        <v>0</v>
      </c>
      <c r="H183" s="46">
        <f t="shared" si="44"/>
        <v>1</v>
      </c>
    </row>
    <row r="184" spans="1:8" x14ac:dyDescent="0.25">
      <c r="A184" s="66" t="s">
        <v>102</v>
      </c>
      <c r="B184" s="31"/>
      <c r="C184" s="31"/>
      <c r="D184" s="48">
        <f>D183+D181+D179</f>
        <v>1</v>
      </c>
      <c r="E184" s="48">
        <f t="shared" ref="E184:H184" si="45">E183+E181+E179</f>
        <v>4</v>
      </c>
      <c r="F184" s="48">
        <f t="shared" si="45"/>
        <v>4</v>
      </c>
      <c r="G184" s="48">
        <f t="shared" si="45"/>
        <v>1</v>
      </c>
      <c r="H184" s="48">
        <f t="shared" si="45"/>
        <v>4</v>
      </c>
    </row>
    <row r="185" spans="1:8" hidden="1" x14ac:dyDescent="0.25">
      <c r="A185" s="37" t="s">
        <v>103</v>
      </c>
      <c r="B185" s="28" t="s">
        <v>46</v>
      </c>
      <c r="C185" s="35" t="s">
        <v>338</v>
      </c>
      <c r="D185" s="38"/>
      <c r="E185" s="39">
        <v>4</v>
      </c>
      <c r="F185" s="39">
        <v>4</v>
      </c>
      <c r="G185" s="38"/>
      <c r="H185" s="38">
        <v>4</v>
      </c>
    </row>
    <row r="186" spans="1:8" hidden="1" x14ac:dyDescent="0.25">
      <c r="A186" s="37" t="s">
        <v>103</v>
      </c>
      <c r="B186" s="40"/>
      <c r="C186" s="35" t="s">
        <v>339</v>
      </c>
      <c r="D186" s="38"/>
      <c r="E186" s="39">
        <v>4</v>
      </c>
      <c r="F186" s="39">
        <v>4</v>
      </c>
      <c r="G186" s="38">
        <v>4</v>
      </c>
      <c r="H186" s="38">
        <v>4</v>
      </c>
    </row>
    <row r="187" spans="1:8" hidden="1" x14ac:dyDescent="0.25">
      <c r="A187" s="37" t="s">
        <v>103</v>
      </c>
      <c r="B187" s="47" t="s">
        <v>255</v>
      </c>
      <c r="C187" s="42"/>
      <c r="D187" s="46">
        <f>COUNT(D185:D186)</f>
        <v>0</v>
      </c>
      <c r="E187" s="46">
        <f t="shared" ref="E187:H187" si="46">COUNT(E185:E186)</f>
        <v>2</v>
      </c>
      <c r="F187" s="46">
        <f t="shared" si="46"/>
        <v>2</v>
      </c>
      <c r="G187" s="46">
        <f t="shared" si="46"/>
        <v>1</v>
      </c>
      <c r="H187" s="46">
        <f t="shared" si="46"/>
        <v>2</v>
      </c>
    </row>
    <row r="188" spans="1:8" ht="30" hidden="1" x14ac:dyDescent="0.25">
      <c r="A188" s="37" t="s">
        <v>103</v>
      </c>
      <c r="B188" s="28" t="s">
        <v>53</v>
      </c>
      <c r="C188" s="35" t="s">
        <v>340</v>
      </c>
      <c r="D188" s="38"/>
      <c r="E188" s="39">
        <v>4</v>
      </c>
      <c r="F188" s="39">
        <v>4</v>
      </c>
      <c r="G188" s="38"/>
      <c r="H188" s="38">
        <v>4</v>
      </c>
    </row>
    <row r="189" spans="1:8" hidden="1" x14ac:dyDescent="0.25">
      <c r="A189" s="37" t="s">
        <v>103</v>
      </c>
      <c r="B189" s="47" t="s">
        <v>54</v>
      </c>
      <c r="C189" s="42"/>
      <c r="D189" s="46">
        <f>COUNT(D188)</f>
        <v>0</v>
      </c>
      <c r="E189" s="46">
        <f t="shared" ref="E189:H189" si="47">COUNT(E188)</f>
        <v>1</v>
      </c>
      <c r="F189" s="46">
        <f t="shared" si="47"/>
        <v>1</v>
      </c>
      <c r="G189" s="46">
        <f t="shared" si="47"/>
        <v>0</v>
      </c>
      <c r="H189" s="46">
        <f t="shared" si="47"/>
        <v>1</v>
      </c>
    </row>
    <row r="190" spans="1:8" ht="30" hidden="1" x14ac:dyDescent="0.25">
      <c r="A190" s="37" t="s">
        <v>103</v>
      </c>
      <c r="B190" s="28" t="s">
        <v>104</v>
      </c>
      <c r="C190" s="35" t="s">
        <v>341</v>
      </c>
      <c r="D190" s="38">
        <v>4</v>
      </c>
      <c r="E190" s="39">
        <v>4</v>
      </c>
      <c r="F190" s="39">
        <v>4</v>
      </c>
      <c r="G190" s="38"/>
      <c r="H190" s="38">
        <v>4</v>
      </c>
    </row>
    <row r="191" spans="1:8" ht="29.25" hidden="1" x14ac:dyDescent="0.25">
      <c r="A191" s="37" t="s">
        <v>103</v>
      </c>
      <c r="B191" s="47" t="s">
        <v>105</v>
      </c>
      <c r="C191" s="42"/>
      <c r="D191" s="46">
        <f>COUNT(D190)</f>
        <v>1</v>
      </c>
      <c r="E191" s="46">
        <f t="shared" ref="E191:H191" si="48">COUNT(E190)</f>
        <v>1</v>
      </c>
      <c r="F191" s="46">
        <f t="shared" si="48"/>
        <v>1</v>
      </c>
      <c r="G191" s="46">
        <f t="shared" si="48"/>
        <v>0</v>
      </c>
      <c r="H191" s="46">
        <f t="shared" si="48"/>
        <v>1</v>
      </c>
    </row>
    <row r="192" spans="1:8" hidden="1" x14ac:dyDescent="0.25">
      <c r="A192" s="37" t="s">
        <v>103</v>
      </c>
      <c r="B192" s="28" t="s">
        <v>106</v>
      </c>
      <c r="C192" s="35" t="s">
        <v>342</v>
      </c>
      <c r="D192" s="38">
        <v>4</v>
      </c>
      <c r="E192" s="39">
        <v>4</v>
      </c>
      <c r="F192" s="39"/>
      <c r="G192" s="38"/>
      <c r="H192" s="38">
        <v>4</v>
      </c>
    </row>
    <row r="193" spans="1:8" hidden="1" x14ac:dyDescent="0.25">
      <c r="A193" s="37" t="s">
        <v>103</v>
      </c>
      <c r="B193" s="47" t="s">
        <v>107</v>
      </c>
      <c r="C193" s="42"/>
      <c r="D193" s="46">
        <f>COUNT(D192)</f>
        <v>1</v>
      </c>
      <c r="E193" s="46">
        <f t="shared" ref="E193:H193" si="49">COUNT(E192)</f>
        <v>1</v>
      </c>
      <c r="F193" s="46">
        <f t="shared" si="49"/>
        <v>0</v>
      </c>
      <c r="G193" s="46">
        <f t="shared" si="49"/>
        <v>0</v>
      </c>
      <c r="H193" s="46">
        <f t="shared" si="49"/>
        <v>1</v>
      </c>
    </row>
    <row r="194" spans="1:8" ht="30" hidden="1" x14ac:dyDescent="0.25">
      <c r="A194" s="37" t="s">
        <v>103</v>
      </c>
      <c r="B194" s="28" t="s">
        <v>108</v>
      </c>
      <c r="C194" s="35" t="s">
        <v>341</v>
      </c>
      <c r="D194" s="38">
        <v>4</v>
      </c>
      <c r="E194" s="39">
        <v>4</v>
      </c>
      <c r="F194" s="39"/>
      <c r="G194" s="38"/>
      <c r="H194" s="38">
        <v>4</v>
      </c>
    </row>
    <row r="195" spans="1:8" ht="29.25" hidden="1" x14ac:dyDescent="0.25">
      <c r="A195" s="37" t="s">
        <v>103</v>
      </c>
      <c r="B195" s="47" t="s">
        <v>109</v>
      </c>
      <c r="C195" s="42"/>
      <c r="D195" s="46">
        <f>COUNT(D194)</f>
        <v>1</v>
      </c>
      <c r="E195" s="46">
        <f t="shared" ref="E195" si="50">COUNT(E194)</f>
        <v>1</v>
      </c>
      <c r="F195" s="46">
        <f t="shared" ref="F195" si="51">COUNT(F194)</f>
        <v>0</v>
      </c>
      <c r="G195" s="46">
        <f t="shared" ref="G195" si="52">COUNT(G194)</f>
        <v>0</v>
      </c>
      <c r="H195" s="46">
        <f t="shared" ref="H195" si="53">COUNT(H194)</f>
        <v>1</v>
      </c>
    </row>
    <row r="196" spans="1:8" ht="30" hidden="1" x14ac:dyDescent="0.25">
      <c r="A196" s="37" t="s">
        <v>103</v>
      </c>
      <c r="B196" s="28" t="s">
        <v>110</v>
      </c>
      <c r="C196" s="35" t="s">
        <v>341</v>
      </c>
      <c r="D196" s="38"/>
      <c r="E196" s="39">
        <v>4</v>
      </c>
      <c r="F196" s="39"/>
      <c r="G196" s="38"/>
      <c r="H196" s="38">
        <v>4</v>
      </c>
    </row>
    <row r="197" spans="1:8" hidden="1" x14ac:dyDescent="0.25">
      <c r="A197" s="37" t="s">
        <v>103</v>
      </c>
      <c r="B197" s="47" t="s">
        <v>111</v>
      </c>
      <c r="C197" s="42"/>
      <c r="D197" s="46">
        <f>COUNT(D196)</f>
        <v>0</v>
      </c>
      <c r="E197" s="46">
        <f t="shared" ref="E197:H197" si="54">COUNT(E196)</f>
        <v>1</v>
      </c>
      <c r="F197" s="46">
        <f t="shared" si="54"/>
        <v>0</v>
      </c>
      <c r="G197" s="46">
        <f t="shared" si="54"/>
        <v>0</v>
      </c>
      <c r="H197" s="46">
        <f t="shared" si="54"/>
        <v>1</v>
      </c>
    </row>
    <row r="198" spans="1:8" x14ac:dyDescent="0.25">
      <c r="A198" s="66" t="s">
        <v>112</v>
      </c>
      <c r="B198" s="31"/>
      <c r="C198" s="31"/>
      <c r="D198" s="48">
        <f>D197+D195+D193+D191+D189+D187</f>
        <v>3</v>
      </c>
      <c r="E198" s="48">
        <f t="shared" ref="E198:H198" si="55">E197+E195+E193+E191+E189+E187</f>
        <v>7</v>
      </c>
      <c r="F198" s="48">
        <f t="shared" si="55"/>
        <v>4</v>
      </c>
      <c r="G198" s="48">
        <f t="shared" si="55"/>
        <v>1</v>
      </c>
      <c r="H198" s="48">
        <f t="shared" si="55"/>
        <v>7</v>
      </c>
    </row>
    <row r="199" spans="1:8" hidden="1" x14ac:dyDescent="0.25">
      <c r="A199" s="37" t="s">
        <v>113</v>
      </c>
      <c r="B199" s="28" t="s">
        <v>46</v>
      </c>
      <c r="C199" s="35" t="s">
        <v>343</v>
      </c>
      <c r="D199" s="38"/>
      <c r="E199" s="39">
        <v>4</v>
      </c>
      <c r="F199" s="39">
        <v>4</v>
      </c>
      <c r="G199" s="38">
        <v>4</v>
      </c>
      <c r="H199" s="38">
        <v>4</v>
      </c>
    </row>
    <row r="200" spans="1:8" hidden="1" x14ac:dyDescent="0.25">
      <c r="A200" s="37" t="s">
        <v>113</v>
      </c>
      <c r="B200" s="47" t="s">
        <v>255</v>
      </c>
      <c r="C200" s="42"/>
      <c r="D200" s="46">
        <f t="shared" ref="D200:H200" si="56">COUNT(D199)</f>
        <v>0</v>
      </c>
      <c r="E200" s="46">
        <f t="shared" si="56"/>
        <v>1</v>
      </c>
      <c r="F200" s="46">
        <f t="shared" si="56"/>
        <v>1</v>
      </c>
      <c r="G200" s="46">
        <f t="shared" si="56"/>
        <v>1</v>
      </c>
      <c r="H200" s="46">
        <f t="shared" si="56"/>
        <v>1</v>
      </c>
    </row>
    <row r="201" spans="1:8" hidden="1" x14ac:dyDescent="0.25">
      <c r="A201" s="37" t="s">
        <v>113</v>
      </c>
      <c r="B201" s="28" t="s">
        <v>114</v>
      </c>
      <c r="C201" s="35" t="s">
        <v>344</v>
      </c>
      <c r="D201" s="38">
        <v>4</v>
      </c>
      <c r="E201" s="39">
        <v>4</v>
      </c>
      <c r="F201" s="39"/>
      <c r="G201" s="38"/>
      <c r="H201" s="38">
        <v>4</v>
      </c>
    </row>
    <row r="202" spans="1:8" ht="29.25" hidden="1" x14ac:dyDescent="0.25">
      <c r="A202" s="37" t="s">
        <v>113</v>
      </c>
      <c r="B202" s="47" t="s">
        <v>115</v>
      </c>
      <c r="C202" s="42"/>
      <c r="D202" s="46">
        <f t="shared" ref="D202" si="57">COUNT(D201)</f>
        <v>1</v>
      </c>
      <c r="E202" s="46">
        <f t="shared" ref="E202" si="58">COUNT(E201)</f>
        <v>1</v>
      </c>
      <c r="F202" s="46">
        <f t="shared" ref="F202" si="59">COUNT(F201)</f>
        <v>0</v>
      </c>
      <c r="G202" s="46">
        <f t="shared" ref="G202" si="60">COUNT(G201)</f>
        <v>0</v>
      </c>
      <c r="H202" s="46">
        <f t="shared" ref="H202" si="61">COUNT(H201)</f>
        <v>1</v>
      </c>
    </row>
    <row r="203" spans="1:8" ht="30" x14ac:dyDescent="0.25">
      <c r="A203" s="66" t="s">
        <v>116</v>
      </c>
      <c r="B203" s="31"/>
      <c r="C203" s="31"/>
      <c r="D203" s="48">
        <f>D202+D200</f>
        <v>1</v>
      </c>
      <c r="E203" s="48">
        <f t="shared" ref="E203:H203" si="62">E202+E200</f>
        <v>2</v>
      </c>
      <c r="F203" s="48">
        <f t="shared" si="62"/>
        <v>1</v>
      </c>
      <c r="G203" s="48">
        <f t="shared" si="62"/>
        <v>1</v>
      </c>
      <c r="H203" s="48">
        <f t="shared" si="62"/>
        <v>2</v>
      </c>
    </row>
    <row r="204" spans="1:8" hidden="1" x14ac:dyDescent="0.25">
      <c r="A204" s="37" t="s">
        <v>117</v>
      </c>
      <c r="B204" s="28" t="s">
        <v>46</v>
      </c>
      <c r="C204" s="35" t="s">
        <v>345</v>
      </c>
      <c r="D204" s="38"/>
      <c r="E204" s="39">
        <v>4</v>
      </c>
      <c r="F204" s="39">
        <v>4</v>
      </c>
      <c r="G204" s="38"/>
      <c r="H204" s="38">
        <v>4</v>
      </c>
    </row>
    <row r="205" spans="1:8" hidden="1" x14ac:dyDescent="0.25">
      <c r="A205" s="37" t="s">
        <v>117</v>
      </c>
      <c r="B205" s="47" t="s">
        <v>255</v>
      </c>
      <c r="C205" s="42"/>
      <c r="D205" s="46">
        <f t="shared" ref="D205" si="63">COUNT(D204)</f>
        <v>0</v>
      </c>
      <c r="E205" s="46">
        <f t="shared" ref="E205" si="64">COUNT(E204)</f>
        <v>1</v>
      </c>
      <c r="F205" s="46">
        <f t="shared" ref="F205" si="65">COUNT(F204)</f>
        <v>1</v>
      </c>
      <c r="G205" s="46">
        <f t="shared" ref="G205" si="66">COUNT(G204)</f>
        <v>0</v>
      </c>
      <c r="H205" s="46">
        <f t="shared" ref="H205" si="67">COUNT(H204)</f>
        <v>1</v>
      </c>
    </row>
    <row r="206" spans="1:8" hidden="1" x14ac:dyDescent="0.25">
      <c r="A206" s="37" t="s">
        <v>117</v>
      </c>
      <c r="B206" s="28" t="s">
        <v>118</v>
      </c>
      <c r="C206" s="35" t="s">
        <v>346</v>
      </c>
      <c r="D206" s="38"/>
      <c r="E206" s="39">
        <v>4</v>
      </c>
      <c r="F206" s="39">
        <v>4</v>
      </c>
      <c r="G206" s="38"/>
      <c r="H206" s="38">
        <v>3</v>
      </c>
    </row>
    <row r="207" spans="1:8" ht="29.25" hidden="1" x14ac:dyDescent="0.25">
      <c r="A207" s="37" t="s">
        <v>117</v>
      </c>
      <c r="B207" s="47" t="s">
        <v>119</v>
      </c>
      <c r="C207" s="42"/>
      <c r="D207" s="46">
        <f t="shared" ref="D207" si="68">COUNT(D206)</f>
        <v>0</v>
      </c>
      <c r="E207" s="46">
        <f t="shared" ref="E207" si="69">COUNT(E206)</f>
        <v>1</v>
      </c>
      <c r="F207" s="46">
        <f t="shared" ref="F207" si="70">COUNT(F206)</f>
        <v>1</v>
      </c>
      <c r="G207" s="46">
        <f t="shared" ref="G207" si="71">COUNT(G206)</f>
        <v>0</v>
      </c>
      <c r="H207" s="46">
        <f t="shared" ref="H207" si="72">COUNT(H206)</f>
        <v>1</v>
      </c>
    </row>
    <row r="208" spans="1:8" ht="30" x14ac:dyDescent="0.25">
      <c r="A208" s="66" t="s">
        <v>120</v>
      </c>
      <c r="B208" s="31"/>
      <c r="C208" s="31"/>
      <c r="D208" s="48">
        <f>D207+D205</f>
        <v>0</v>
      </c>
      <c r="E208" s="48">
        <f t="shared" ref="E208:H208" si="73">E207+E205</f>
        <v>2</v>
      </c>
      <c r="F208" s="48">
        <f t="shared" si="73"/>
        <v>2</v>
      </c>
      <c r="G208" s="48">
        <f t="shared" si="73"/>
        <v>0</v>
      </c>
      <c r="H208" s="48">
        <f t="shared" si="73"/>
        <v>2</v>
      </c>
    </row>
    <row r="209" spans="1:8" hidden="1" x14ac:dyDescent="0.25">
      <c r="A209" s="37" t="s">
        <v>121</v>
      </c>
      <c r="B209" s="28" t="s">
        <v>46</v>
      </c>
      <c r="C209" s="35" t="s">
        <v>347</v>
      </c>
      <c r="D209" s="38"/>
      <c r="E209" s="39">
        <v>4</v>
      </c>
      <c r="F209" s="39">
        <v>4</v>
      </c>
      <c r="G209" s="38"/>
      <c r="H209" s="38">
        <v>4</v>
      </c>
    </row>
    <row r="210" spans="1:8" hidden="1" x14ac:dyDescent="0.25">
      <c r="A210" s="37" t="s">
        <v>121</v>
      </c>
      <c r="B210" s="47" t="s">
        <v>255</v>
      </c>
      <c r="C210" s="42"/>
      <c r="D210" s="46">
        <f t="shared" ref="D210" si="74">COUNT(D209)</f>
        <v>0</v>
      </c>
      <c r="E210" s="46">
        <f t="shared" ref="E210" si="75">COUNT(E209)</f>
        <v>1</v>
      </c>
      <c r="F210" s="46">
        <f t="shared" ref="F210" si="76">COUNT(F209)</f>
        <v>1</v>
      </c>
      <c r="G210" s="46">
        <f t="shared" ref="G210" si="77">COUNT(G209)</f>
        <v>0</v>
      </c>
      <c r="H210" s="46">
        <f t="shared" ref="H210" si="78">COUNT(H209)</f>
        <v>1</v>
      </c>
    </row>
    <row r="211" spans="1:8" hidden="1" x14ac:dyDescent="0.25">
      <c r="A211" s="37" t="s">
        <v>121</v>
      </c>
      <c r="B211" s="28" t="s">
        <v>122</v>
      </c>
      <c r="C211" s="35" t="s">
        <v>348</v>
      </c>
      <c r="D211" s="38">
        <v>4</v>
      </c>
      <c r="E211" s="39">
        <v>4</v>
      </c>
      <c r="F211" s="39"/>
      <c r="G211" s="38"/>
      <c r="H211" s="38">
        <v>4</v>
      </c>
    </row>
    <row r="212" spans="1:8" hidden="1" x14ac:dyDescent="0.25">
      <c r="A212" s="37" t="s">
        <v>121</v>
      </c>
      <c r="B212" s="47" t="s">
        <v>123</v>
      </c>
      <c r="C212" s="42"/>
      <c r="D212" s="46">
        <f t="shared" ref="D212" si="79">COUNT(D211)</f>
        <v>1</v>
      </c>
      <c r="E212" s="46">
        <f t="shared" ref="E212" si="80">COUNT(E211)</f>
        <v>1</v>
      </c>
      <c r="F212" s="46">
        <f t="shared" ref="F212" si="81">COUNT(F211)</f>
        <v>0</v>
      </c>
      <c r="G212" s="46">
        <f t="shared" ref="G212" si="82">COUNT(G211)</f>
        <v>0</v>
      </c>
      <c r="H212" s="46">
        <f t="shared" ref="H212" si="83">COUNT(H211)</f>
        <v>1</v>
      </c>
    </row>
    <row r="213" spans="1:8" ht="30" x14ac:dyDescent="0.25">
      <c r="A213" s="66" t="s">
        <v>124</v>
      </c>
      <c r="B213" s="31"/>
      <c r="C213" s="31"/>
      <c r="D213" s="48">
        <f>D212+D210</f>
        <v>1</v>
      </c>
      <c r="E213" s="48">
        <f t="shared" ref="E213:H213" si="84">E212+E210</f>
        <v>2</v>
      </c>
      <c r="F213" s="48">
        <f t="shared" si="84"/>
        <v>1</v>
      </c>
      <c r="G213" s="48">
        <f t="shared" si="84"/>
        <v>0</v>
      </c>
      <c r="H213" s="48">
        <f t="shared" si="84"/>
        <v>2</v>
      </c>
    </row>
    <row r="214" spans="1:8" ht="30" hidden="1" x14ac:dyDescent="0.25">
      <c r="A214" s="37" t="s">
        <v>125</v>
      </c>
      <c r="B214" s="28" t="s">
        <v>46</v>
      </c>
      <c r="C214" s="35" t="s">
        <v>349</v>
      </c>
      <c r="D214" s="38"/>
      <c r="E214" s="39">
        <v>4</v>
      </c>
      <c r="F214" s="39">
        <v>4</v>
      </c>
      <c r="G214" s="38"/>
      <c r="H214" s="38">
        <v>4</v>
      </c>
    </row>
    <row r="215" spans="1:8" hidden="1" x14ac:dyDescent="0.25">
      <c r="A215" s="37" t="s">
        <v>125</v>
      </c>
      <c r="B215" s="47" t="s">
        <v>255</v>
      </c>
      <c r="C215" s="42"/>
      <c r="D215" s="46">
        <f t="shared" ref="D215" si="85">COUNT(D214)</f>
        <v>0</v>
      </c>
      <c r="E215" s="46">
        <f t="shared" ref="E215" si="86">COUNT(E214)</f>
        <v>1</v>
      </c>
      <c r="F215" s="46">
        <f t="shared" ref="F215" si="87">COUNT(F214)</f>
        <v>1</v>
      </c>
      <c r="G215" s="46">
        <f t="shared" ref="G215" si="88">COUNT(G214)</f>
        <v>0</v>
      </c>
      <c r="H215" s="46">
        <f t="shared" ref="H215" si="89">COUNT(H214)</f>
        <v>1</v>
      </c>
    </row>
    <row r="216" spans="1:8" hidden="1" x14ac:dyDescent="0.25">
      <c r="A216" s="37" t="s">
        <v>125</v>
      </c>
      <c r="B216" s="28" t="s">
        <v>126</v>
      </c>
      <c r="C216" s="35" t="s">
        <v>350</v>
      </c>
      <c r="D216" s="38">
        <v>4</v>
      </c>
      <c r="E216" s="39">
        <v>4</v>
      </c>
      <c r="F216" s="39">
        <v>4</v>
      </c>
      <c r="G216" s="38"/>
      <c r="H216" s="38">
        <v>4</v>
      </c>
    </row>
    <row r="217" spans="1:8" hidden="1" x14ac:dyDescent="0.25">
      <c r="A217" s="37" t="s">
        <v>125</v>
      </c>
      <c r="B217" s="47" t="s">
        <v>127</v>
      </c>
      <c r="C217" s="42"/>
      <c r="D217" s="46">
        <f>COUNT(D216)</f>
        <v>1</v>
      </c>
      <c r="E217" s="46">
        <f t="shared" ref="E217" si="90">COUNT(E216)</f>
        <v>1</v>
      </c>
      <c r="F217" s="46">
        <f>COUNT(F216)</f>
        <v>1</v>
      </c>
      <c r="G217" s="46">
        <f>COUNT(G216)</f>
        <v>0</v>
      </c>
      <c r="H217" s="46">
        <f t="shared" ref="H217" si="91">COUNT(H216)</f>
        <v>1</v>
      </c>
    </row>
    <row r="218" spans="1:8" ht="30" x14ac:dyDescent="0.25">
      <c r="A218" s="66" t="s">
        <v>128</v>
      </c>
      <c r="B218" s="31"/>
      <c r="C218" s="31"/>
      <c r="D218" s="48">
        <f>D217+D215</f>
        <v>1</v>
      </c>
      <c r="E218" s="48">
        <f t="shared" ref="E218:H218" si="92">E217+E215</f>
        <v>2</v>
      </c>
      <c r="F218" s="48">
        <f t="shared" si="92"/>
        <v>2</v>
      </c>
      <c r="G218" s="48">
        <f t="shared" si="92"/>
        <v>0</v>
      </c>
      <c r="H218" s="48">
        <f t="shared" si="92"/>
        <v>2</v>
      </c>
    </row>
    <row r="219" spans="1:8" hidden="1" x14ac:dyDescent="0.25">
      <c r="A219" s="37" t="s">
        <v>129</v>
      </c>
      <c r="B219" s="28" t="s">
        <v>46</v>
      </c>
      <c r="C219" s="35" t="s">
        <v>351</v>
      </c>
      <c r="D219" s="38"/>
      <c r="E219" s="39">
        <v>4</v>
      </c>
      <c r="F219" s="39">
        <v>4</v>
      </c>
      <c r="G219" s="38"/>
      <c r="H219" s="38">
        <v>4</v>
      </c>
    </row>
    <row r="220" spans="1:8" hidden="1" x14ac:dyDescent="0.25">
      <c r="A220" s="37" t="s">
        <v>129</v>
      </c>
      <c r="B220" s="47" t="s">
        <v>255</v>
      </c>
      <c r="C220" s="42"/>
      <c r="D220" s="46">
        <f t="shared" ref="D220" si="93">COUNT(D219)</f>
        <v>0</v>
      </c>
      <c r="E220" s="46">
        <f t="shared" ref="E220" si="94">COUNT(E219)</f>
        <v>1</v>
      </c>
      <c r="F220" s="46">
        <f t="shared" ref="F220" si="95">COUNT(F219)</f>
        <v>1</v>
      </c>
      <c r="G220" s="46">
        <f t="shared" ref="G220" si="96">COUNT(G219)</f>
        <v>0</v>
      </c>
      <c r="H220" s="46">
        <f t="shared" ref="H220" si="97">COUNT(H219)</f>
        <v>1</v>
      </c>
    </row>
    <row r="221" spans="1:8" hidden="1" x14ac:dyDescent="0.25">
      <c r="A221" s="37" t="s">
        <v>129</v>
      </c>
      <c r="B221" s="28" t="s">
        <v>130</v>
      </c>
      <c r="C221" s="35" t="s">
        <v>352</v>
      </c>
      <c r="D221" s="38">
        <v>4</v>
      </c>
      <c r="E221" s="39">
        <v>4</v>
      </c>
      <c r="F221" s="39">
        <v>4</v>
      </c>
      <c r="G221" s="38"/>
      <c r="H221" s="38">
        <v>4</v>
      </c>
    </row>
    <row r="222" spans="1:8" hidden="1" x14ac:dyDescent="0.25">
      <c r="A222" s="37" t="s">
        <v>129</v>
      </c>
      <c r="B222" s="47" t="s">
        <v>131</v>
      </c>
      <c r="C222" s="42"/>
      <c r="D222" s="46">
        <f t="shared" ref="D222" si="98">COUNT(D221)</f>
        <v>1</v>
      </c>
      <c r="E222" s="46">
        <f t="shared" ref="E222" si="99">COUNT(E221)</f>
        <v>1</v>
      </c>
      <c r="F222" s="46">
        <f t="shared" ref="F222" si="100">COUNT(F221)</f>
        <v>1</v>
      </c>
      <c r="G222" s="46">
        <f t="shared" ref="G222" si="101">COUNT(G221)</f>
        <v>0</v>
      </c>
      <c r="H222" s="46">
        <f t="shared" ref="H222" si="102">COUNT(H221)</f>
        <v>1</v>
      </c>
    </row>
    <row r="223" spans="1:8" x14ac:dyDescent="0.25">
      <c r="A223" s="66" t="s">
        <v>132</v>
      </c>
      <c r="B223" s="31"/>
      <c r="C223" s="31"/>
      <c r="D223" s="48">
        <f>D222+D220</f>
        <v>1</v>
      </c>
      <c r="E223" s="48">
        <f t="shared" ref="E223:H223" si="103">E222+E220</f>
        <v>2</v>
      </c>
      <c r="F223" s="48">
        <f t="shared" si="103"/>
        <v>2</v>
      </c>
      <c r="G223" s="48">
        <f t="shared" si="103"/>
        <v>0</v>
      </c>
      <c r="H223" s="48">
        <f t="shared" si="103"/>
        <v>2</v>
      </c>
    </row>
    <row r="224" spans="1:8" hidden="1" x14ac:dyDescent="0.25">
      <c r="A224" s="37" t="s">
        <v>133</v>
      </c>
      <c r="B224" s="28" t="s">
        <v>46</v>
      </c>
      <c r="C224" s="35" t="s">
        <v>353</v>
      </c>
      <c r="D224" s="38"/>
      <c r="E224" s="39">
        <v>4</v>
      </c>
      <c r="F224" s="39">
        <v>4</v>
      </c>
      <c r="G224" s="38"/>
      <c r="H224" s="38">
        <v>4</v>
      </c>
    </row>
    <row r="225" spans="1:8" hidden="1" x14ac:dyDescent="0.25">
      <c r="A225" s="37" t="s">
        <v>133</v>
      </c>
      <c r="B225" s="47" t="s">
        <v>255</v>
      </c>
      <c r="C225" s="42"/>
      <c r="D225" s="46">
        <f t="shared" ref="D225" si="104">COUNT(D224)</f>
        <v>0</v>
      </c>
      <c r="E225" s="46">
        <f t="shared" ref="E225" si="105">COUNT(E224)</f>
        <v>1</v>
      </c>
      <c r="F225" s="46">
        <f t="shared" ref="F225" si="106">COUNT(F224)</f>
        <v>1</v>
      </c>
      <c r="G225" s="46">
        <f t="shared" ref="G225" si="107">COUNT(G224)</f>
        <v>0</v>
      </c>
      <c r="H225" s="46">
        <f t="shared" ref="H225" si="108">COUNT(H224)</f>
        <v>1</v>
      </c>
    </row>
    <row r="226" spans="1:8" ht="30" x14ac:dyDescent="0.25">
      <c r="A226" s="66" t="s">
        <v>134</v>
      </c>
      <c r="B226" s="31"/>
      <c r="C226" s="31"/>
      <c r="D226" s="48">
        <f>D225</f>
        <v>0</v>
      </c>
      <c r="E226" s="48">
        <f t="shared" ref="E226:H226" si="109">E225</f>
        <v>1</v>
      </c>
      <c r="F226" s="48">
        <f t="shared" si="109"/>
        <v>1</v>
      </c>
      <c r="G226" s="48">
        <f t="shared" si="109"/>
        <v>0</v>
      </c>
      <c r="H226" s="48">
        <f t="shared" si="109"/>
        <v>1</v>
      </c>
    </row>
    <row r="227" spans="1:8" hidden="1" x14ac:dyDescent="0.25">
      <c r="A227" s="37" t="s">
        <v>135</v>
      </c>
      <c r="B227" s="28" t="s">
        <v>46</v>
      </c>
      <c r="C227" s="35" t="s">
        <v>354</v>
      </c>
      <c r="D227" s="38"/>
      <c r="E227" s="39">
        <v>4</v>
      </c>
      <c r="F227" s="39">
        <v>4</v>
      </c>
      <c r="G227" s="38"/>
      <c r="H227" s="38">
        <v>4</v>
      </c>
    </row>
    <row r="228" spans="1:8" hidden="1" x14ac:dyDescent="0.25">
      <c r="A228" s="37" t="s">
        <v>135</v>
      </c>
      <c r="B228" s="47" t="s">
        <v>255</v>
      </c>
      <c r="C228" s="42"/>
      <c r="D228" s="46">
        <f t="shared" ref="D228" si="110">COUNT(D227)</f>
        <v>0</v>
      </c>
      <c r="E228" s="46">
        <f t="shared" ref="E228" si="111">COUNT(E227)</f>
        <v>1</v>
      </c>
      <c r="F228" s="46">
        <f t="shared" ref="F228" si="112">COUNT(F227)</f>
        <v>1</v>
      </c>
      <c r="G228" s="46">
        <f t="shared" ref="G228" si="113">COUNT(G227)</f>
        <v>0</v>
      </c>
      <c r="H228" s="46">
        <f t="shared" ref="H228" si="114">COUNT(H227)</f>
        <v>1</v>
      </c>
    </row>
    <row r="229" spans="1:8" hidden="1" x14ac:dyDescent="0.25">
      <c r="A229" s="37" t="s">
        <v>135</v>
      </c>
      <c r="B229" s="28" t="s">
        <v>53</v>
      </c>
      <c r="C229" s="35" t="s">
        <v>354</v>
      </c>
      <c r="D229" s="38">
        <v>2</v>
      </c>
      <c r="E229" s="39">
        <v>2</v>
      </c>
      <c r="F229" s="39">
        <v>2</v>
      </c>
      <c r="G229" s="38"/>
      <c r="H229" s="38">
        <v>2</v>
      </c>
    </row>
    <row r="230" spans="1:8" hidden="1" x14ac:dyDescent="0.25">
      <c r="A230" s="37" t="s">
        <v>135</v>
      </c>
      <c r="B230" s="47" t="s">
        <v>54</v>
      </c>
      <c r="C230" s="42"/>
      <c r="D230" s="46">
        <f t="shared" ref="D230" si="115">COUNT(D229)</f>
        <v>1</v>
      </c>
      <c r="E230" s="46">
        <f t="shared" ref="E230" si="116">COUNT(E229)</f>
        <v>1</v>
      </c>
      <c r="F230" s="46">
        <f t="shared" ref="F230" si="117">COUNT(F229)</f>
        <v>1</v>
      </c>
      <c r="G230" s="46">
        <f t="shared" ref="G230" si="118">COUNT(G229)</f>
        <v>0</v>
      </c>
      <c r="H230" s="46">
        <f t="shared" ref="H230" si="119">COUNT(H229)</f>
        <v>1</v>
      </c>
    </row>
    <row r="231" spans="1:8" x14ac:dyDescent="0.25">
      <c r="A231" s="66" t="s">
        <v>136</v>
      </c>
      <c r="B231" s="31"/>
      <c r="C231" s="31"/>
      <c r="D231" s="48">
        <f>D230+D228</f>
        <v>1</v>
      </c>
      <c r="E231" s="48">
        <f t="shared" ref="E231:H231" si="120">E230+E228</f>
        <v>2</v>
      </c>
      <c r="F231" s="48">
        <f t="shared" si="120"/>
        <v>2</v>
      </c>
      <c r="G231" s="48">
        <f t="shared" si="120"/>
        <v>0</v>
      </c>
      <c r="H231" s="48">
        <f t="shared" si="120"/>
        <v>2</v>
      </c>
    </row>
    <row r="232" spans="1:8" hidden="1" x14ac:dyDescent="0.25">
      <c r="A232" s="37" t="s">
        <v>137</v>
      </c>
      <c r="B232" s="28" t="s">
        <v>46</v>
      </c>
      <c r="C232" s="35" t="s">
        <v>355</v>
      </c>
      <c r="D232" s="38">
        <v>4</v>
      </c>
      <c r="E232" s="39">
        <v>4</v>
      </c>
      <c r="F232" s="39">
        <v>4</v>
      </c>
      <c r="G232" s="38"/>
      <c r="H232" s="38">
        <v>4</v>
      </c>
    </row>
    <row r="233" spans="1:8" hidden="1" x14ac:dyDescent="0.25">
      <c r="A233" s="37" t="s">
        <v>137</v>
      </c>
      <c r="B233" s="47" t="s">
        <v>255</v>
      </c>
      <c r="C233" s="42"/>
      <c r="D233" s="46">
        <f t="shared" ref="D233" si="121">COUNT(D232)</f>
        <v>1</v>
      </c>
      <c r="E233" s="46">
        <f t="shared" ref="E233" si="122">COUNT(E232)</f>
        <v>1</v>
      </c>
      <c r="F233" s="46">
        <f t="shared" ref="F233" si="123">COUNT(F232)</f>
        <v>1</v>
      </c>
      <c r="G233" s="46">
        <f t="shared" ref="G233" si="124">COUNT(G232)</f>
        <v>0</v>
      </c>
      <c r="H233" s="46">
        <f t="shared" ref="H233" si="125">COUNT(H232)</f>
        <v>1</v>
      </c>
    </row>
    <row r="234" spans="1:8" ht="30" hidden="1" x14ac:dyDescent="0.25">
      <c r="A234" s="37" t="s">
        <v>137</v>
      </c>
      <c r="B234" s="28" t="s">
        <v>53</v>
      </c>
      <c r="C234" s="35" t="s">
        <v>356</v>
      </c>
      <c r="D234" s="38">
        <v>4</v>
      </c>
      <c r="E234" s="39">
        <v>4</v>
      </c>
      <c r="F234" s="39">
        <v>4</v>
      </c>
      <c r="G234" s="38"/>
      <c r="H234" s="38">
        <v>4</v>
      </c>
    </row>
    <row r="235" spans="1:8" hidden="1" x14ac:dyDescent="0.25">
      <c r="A235" s="37" t="s">
        <v>137</v>
      </c>
      <c r="B235" s="47" t="s">
        <v>54</v>
      </c>
      <c r="C235" s="42"/>
      <c r="D235" s="46">
        <f t="shared" ref="D235" si="126">COUNT(D234)</f>
        <v>1</v>
      </c>
      <c r="E235" s="46">
        <f t="shared" ref="E235" si="127">COUNT(E234)</f>
        <v>1</v>
      </c>
      <c r="F235" s="46">
        <f t="shared" ref="F235" si="128">COUNT(F234)</f>
        <v>1</v>
      </c>
      <c r="G235" s="46">
        <f t="shared" ref="G235" si="129">COUNT(G234)</f>
        <v>0</v>
      </c>
      <c r="H235" s="46">
        <f t="shared" ref="H235" si="130">COUNT(H234)</f>
        <v>1</v>
      </c>
    </row>
    <row r="236" spans="1:8" ht="30" x14ac:dyDescent="0.25">
      <c r="A236" s="66" t="s">
        <v>138</v>
      </c>
      <c r="B236" s="31"/>
      <c r="C236" s="31"/>
      <c r="D236" s="48">
        <f>D235+D233</f>
        <v>2</v>
      </c>
      <c r="E236" s="48">
        <f t="shared" ref="E236:H236" si="131">E235+E233</f>
        <v>2</v>
      </c>
      <c r="F236" s="48">
        <f t="shared" si="131"/>
        <v>2</v>
      </c>
      <c r="G236" s="48">
        <f t="shared" si="131"/>
        <v>0</v>
      </c>
      <c r="H236" s="48">
        <f t="shared" si="131"/>
        <v>2</v>
      </c>
    </row>
    <row r="237" spans="1:8" hidden="1" x14ac:dyDescent="0.25">
      <c r="A237" s="37" t="s">
        <v>139</v>
      </c>
      <c r="B237" s="28" t="s">
        <v>46</v>
      </c>
      <c r="C237" s="35" t="s">
        <v>357</v>
      </c>
      <c r="D237" s="38"/>
      <c r="E237" s="39">
        <v>1</v>
      </c>
      <c r="F237" s="39"/>
      <c r="G237" s="38"/>
      <c r="H237" s="38">
        <v>1</v>
      </c>
    </row>
    <row r="238" spans="1:8" hidden="1" x14ac:dyDescent="0.25">
      <c r="A238" s="37" t="s">
        <v>139</v>
      </c>
      <c r="B238" s="40"/>
      <c r="C238" s="35" t="s">
        <v>358</v>
      </c>
      <c r="D238" s="38"/>
      <c r="E238" s="39">
        <v>4</v>
      </c>
      <c r="F238" s="39">
        <v>4</v>
      </c>
      <c r="G238" s="38">
        <v>4</v>
      </c>
      <c r="H238" s="38">
        <v>4</v>
      </c>
    </row>
    <row r="239" spans="1:8" hidden="1" x14ac:dyDescent="0.25">
      <c r="A239" s="37" t="s">
        <v>139</v>
      </c>
      <c r="B239" s="40"/>
      <c r="C239" s="35" t="s">
        <v>359</v>
      </c>
      <c r="D239" s="38">
        <v>4</v>
      </c>
      <c r="E239" s="39">
        <v>4</v>
      </c>
      <c r="F239" s="39">
        <v>4</v>
      </c>
      <c r="G239" s="38"/>
      <c r="H239" s="38">
        <v>4</v>
      </c>
    </row>
    <row r="240" spans="1:8" hidden="1" x14ac:dyDescent="0.25">
      <c r="A240" s="37" t="s">
        <v>139</v>
      </c>
      <c r="B240" s="40"/>
      <c r="C240" s="35" t="s">
        <v>360</v>
      </c>
      <c r="D240" s="38"/>
      <c r="E240" s="39">
        <v>4</v>
      </c>
      <c r="F240" s="39">
        <v>4</v>
      </c>
      <c r="G240" s="38">
        <v>4</v>
      </c>
      <c r="H240" s="38">
        <v>4</v>
      </c>
    </row>
    <row r="241" spans="1:8" hidden="1" x14ac:dyDescent="0.25">
      <c r="A241" s="37" t="s">
        <v>139</v>
      </c>
      <c r="B241" s="47" t="s">
        <v>255</v>
      </c>
      <c r="C241" s="42"/>
      <c r="D241" s="46">
        <f>COUNT(D237:D240)</f>
        <v>1</v>
      </c>
      <c r="E241" s="46">
        <f t="shared" ref="E241:H241" si="132">COUNT(E237:E240)</f>
        <v>4</v>
      </c>
      <c r="F241" s="46">
        <f t="shared" si="132"/>
        <v>3</v>
      </c>
      <c r="G241" s="46">
        <f t="shared" si="132"/>
        <v>2</v>
      </c>
      <c r="H241" s="46">
        <f t="shared" si="132"/>
        <v>4</v>
      </c>
    </row>
    <row r="242" spans="1:8" ht="30" hidden="1" x14ac:dyDescent="0.25">
      <c r="A242" s="37" t="s">
        <v>139</v>
      </c>
      <c r="B242" s="28" t="s">
        <v>53</v>
      </c>
      <c r="C242" s="35" t="s">
        <v>361</v>
      </c>
      <c r="D242" s="38"/>
      <c r="E242" s="39">
        <v>4</v>
      </c>
      <c r="F242" s="39"/>
      <c r="G242" s="38"/>
      <c r="H242" s="38">
        <v>4</v>
      </c>
    </row>
    <row r="243" spans="1:8" hidden="1" x14ac:dyDescent="0.25">
      <c r="A243" s="37" t="s">
        <v>139</v>
      </c>
      <c r="B243" s="40"/>
      <c r="C243" s="35" t="s">
        <v>362</v>
      </c>
      <c r="D243" s="38">
        <v>4</v>
      </c>
      <c r="E243" s="39">
        <v>4</v>
      </c>
      <c r="F243" s="39">
        <v>4</v>
      </c>
      <c r="G243" s="38"/>
      <c r="H243" s="38">
        <v>4</v>
      </c>
    </row>
    <row r="244" spans="1:8" hidden="1" x14ac:dyDescent="0.25">
      <c r="A244" s="37" t="s">
        <v>139</v>
      </c>
      <c r="B244" s="40"/>
      <c r="C244" s="35" t="s">
        <v>363</v>
      </c>
      <c r="D244" s="38">
        <v>4</v>
      </c>
      <c r="E244" s="39">
        <v>4</v>
      </c>
      <c r="F244" s="39">
        <v>4</v>
      </c>
      <c r="G244" s="38"/>
      <c r="H244" s="38">
        <v>4</v>
      </c>
    </row>
    <row r="245" spans="1:8" hidden="1" x14ac:dyDescent="0.25">
      <c r="A245" s="37" t="s">
        <v>139</v>
      </c>
      <c r="B245" s="47" t="s">
        <v>54</v>
      </c>
      <c r="C245" s="42"/>
      <c r="D245" s="46">
        <f>COUNT(D242:D244)</f>
        <v>2</v>
      </c>
      <c r="E245" s="46">
        <f t="shared" ref="E245:H245" si="133">COUNT(E242:E244)</f>
        <v>3</v>
      </c>
      <c r="F245" s="46">
        <f t="shared" si="133"/>
        <v>2</v>
      </c>
      <c r="G245" s="46">
        <f t="shared" si="133"/>
        <v>0</v>
      </c>
      <c r="H245" s="46">
        <f t="shared" si="133"/>
        <v>3</v>
      </c>
    </row>
    <row r="246" spans="1:8" hidden="1" x14ac:dyDescent="0.25">
      <c r="A246" s="37" t="s">
        <v>139</v>
      </c>
      <c r="B246" s="28" t="s">
        <v>144</v>
      </c>
      <c r="C246" s="35" t="s">
        <v>364</v>
      </c>
      <c r="D246" s="38"/>
      <c r="E246" s="39">
        <v>2</v>
      </c>
      <c r="F246" s="39"/>
      <c r="G246" s="38"/>
      <c r="H246" s="38">
        <v>4</v>
      </c>
    </row>
    <row r="247" spans="1:8" hidden="1" x14ac:dyDescent="0.25">
      <c r="A247" s="37" t="s">
        <v>139</v>
      </c>
      <c r="B247" s="40"/>
      <c r="C247" s="35" t="s">
        <v>365</v>
      </c>
      <c r="D247" s="38"/>
      <c r="E247" s="39">
        <v>4</v>
      </c>
      <c r="F247" s="39"/>
      <c r="G247" s="38"/>
      <c r="H247" s="38">
        <v>4</v>
      </c>
    </row>
    <row r="248" spans="1:8" ht="29.25" hidden="1" x14ac:dyDescent="0.25">
      <c r="A248" s="37" t="s">
        <v>139</v>
      </c>
      <c r="B248" s="47" t="s">
        <v>145</v>
      </c>
      <c r="C248" s="42"/>
      <c r="D248" s="46">
        <f>COUNT(D246:D247)</f>
        <v>0</v>
      </c>
      <c r="E248" s="46">
        <f t="shared" ref="E248:H248" si="134">COUNT(E246:E247)</f>
        <v>2</v>
      </c>
      <c r="F248" s="46">
        <f t="shared" si="134"/>
        <v>0</v>
      </c>
      <c r="G248" s="46">
        <f t="shared" si="134"/>
        <v>0</v>
      </c>
      <c r="H248" s="46">
        <f t="shared" si="134"/>
        <v>2</v>
      </c>
    </row>
    <row r="249" spans="1:8" ht="30" hidden="1" x14ac:dyDescent="0.25">
      <c r="A249" s="37" t="s">
        <v>139</v>
      </c>
      <c r="B249" s="28" t="s">
        <v>60</v>
      </c>
      <c r="C249" s="35" t="s">
        <v>366</v>
      </c>
      <c r="D249" s="38">
        <v>4</v>
      </c>
      <c r="E249" s="39">
        <v>4</v>
      </c>
      <c r="F249" s="39">
        <v>4</v>
      </c>
      <c r="G249" s="38"/>
      <c r="H249" s="38">
        <v>4</v>
      </c>
    </row>
    <row r="250" spans="1:8" hidden="1" x14ac:dyDescent="0.25">
      <c r="A250" s="37" t="s">
        <v>139</v>
      </c>
      <c r="B250" s="47" t="s">
        <v>281</v>
      </c>
      <c r="C250" s="42"/>
      <c r="D250" s="46">
        <f t="shared" ref="D250" si="135">COUNT(D249)</f>
        <v>1</v>
      </c>
      <c r="E250" s="46">
        <f t="shared" ref="E250" si="136">COUNT(E249)</f>
        <v>1</v>
      </c>
      <c r="F250" s="46">
        <f t="shared" ref="F250" si="137">COUNT(F249)</f>
        <v>1</v>
      </c>
      <c r="G250" s="46">
        <f t="shared" ref="G250" si="138">COUNT(G249)</f>
        <v>0</v>
      </c>
      <c r="H250" s="46">
        <f t="shared" ref="H250" si="139">COUNT(H249)</f>
        <v>1</v>
      </c>
    </row>
    <row r="251" spans="1:8" hidden="1" x14ac:dyDescent="0.25">
      <c r="A251" s="37" t="s">
        <v>139</v>
      </c>
      <c r="B251" s="28" t="s">
        <v>146</v>
      </c>
      <c r="C251" s="35" t="s">
        <v>367</v>
      </c>
      <c r="D251" s="38"/>
      <c r="E251" s="39">
        <v>4</v>
      </c>
      <c r="F251" s="39">
        <v>4</v>
      </c>
      <c r="G251" s="38"/>
      <c r="H251" s="38">
        <v>4</v>
      </c>
    </row>
    <row r="252" spans="1:8" hidden="1" x14ac:dyDescent="0.25">
      <c r="A252" s="37" t="s">
        <v>139</v>
      </c>
      <c r="B252" s="47" t="s">
        <v>147</v>
      </c>
      <c r="C252" s="42"/>
      <c r="D252" s="46">
        <f t="shared" ref="D252" si="140">COUNT(D251)</f>
        <v>0</v>
      </c>
      <c r="E252" s="46">
        <f t="shared" ref="E252" si="141">COUNT(E251)</f>
        <v>1</v>
      </c>
      <c r="F252" s="46">
        <f t="shared" ref="F252" si="142">COUNT(F251)</f>
        <v>1</v>
      </c>
      <c r="G252" s="46">
        <f t="shared" ref="G252" si="143">COUNT(G251)</f>
        <v>0</v>
      </c>
      <c r="H252" s="46">
        <f t="shared" ref="H252" si="144">COUNT(H251)</f>
        <v>1</v>
      </c>
    </row>
    <row r="253" spans="1:8" hidden="1" x14ac:dyDescent="0.25">
      <c r="A253" s="37" t="s">
        <v>139</v>
      </c>
      <c r="B253" s="28" t="s">
        <v>142</v>
      </c>
      <c r="C253" s="35" t="s">
        <v>368</v>
      </c>
      <c r="D253" s="38">
        <v>4</v>
      </c>
      <c r="E253" s="39">
        <v>4</v>
      </c>
      <c r="F253" s="39">
        <v>4</v>
      </c>
      <c r="G253" s="38"/>
      <c r="H253" s="38">
        <v>4</v>
      </c>
    </row>
    <row r="254" spans="1:8" hidden="1" x14ac:dyDescent="0.25">
      <c r="A254" s="37" t="s">
        <v>139</v>
      </c>
      <c r="B254" s="47" t="s">
        <v>143</v>
      </c>
      <c r="C254" s="42"/>
      <c r="D254" s="46">
        <f t="shared" ref="D254" si="145">COUNT(D253)</f>
        <v>1</v>
      </c>
      <c r="E254" s="46">
        <f t="shared" ref="E254" si="146">COUNT(E253)</f>
        <v>1</v>
      </c>
      <c r="F254" s="46">
        <f t="shared" ref="F254" si="147">COUNT(F253)</f>
        <v>1</v>
      </c>
      <c r="G254" s="46">
        <f t="shared" ref="G254" si="148">COUNT(G253)</f>
        <v>0</v>
      </c>
      <c r="H254" s="46">
        <f t="shared" ref="H254" si="149">COUNT(H253)</f>
        <v>1</v>
      </c>
    </row>
    <row r="255" spans="1:8" ht="30" hidden="1" x14ac:dyDescent="0.25">
      <c r="A255" s="37" t="s">
        <v>139</v>
      </c>
      <c r="B255" s="28" t="s">
        <v>148</v>
      </c>
      <c r="C255" s="35" t="s">
        <v>369</v>
      </c>
      <c r="D255" s="38"/>
      <c r="E255" s="39">
        <v>4</v>
      </c>
      <c r="F255" s="39"/>
      <c r="G255" s="38"/>
      <c r="H255" s="38">
        <v>4</v>
      </c>
    </row>
    <row r="256" spans="1:8" hidden="1" x14ac:dyDescent="0.25">
      <c r="A256" s="37" t="s">
        <v>139</v>
      </c>
      <c r="B256" s="47" t="s">
        <v>149</v>
      </c>
      <c r="C256" s="42"/>
      <c r="D256" s="46">
        <f t="shared" ref="D256" si="150">COUNT(D255)</f>
        <v>0</v>
      </c>
      <c r="E256" s="46">
        <f t="shared" ref="E256" si="151">COUNT(E255)</f>
        <v>1</v>
      </c>
      <c r="F256" s="46">
        <f t="shared" ref="F256" si="152">COUNT(F255)</f>
        <v>0</v>
      </c>
      <c r="G256" s="46">
        <f t="shared" ref="G256" si="153">COUNT(G255)</f>
        <v>0</v>
      </c>
      <c r="H256" s="46">
        <f t="shared" ref="H256" si="154">COUNT(H255)</f>
        <v>1</v>
      </c>
    </row>
    <row r="257" spans="1:8" hidden="1" x14ac:dyDescent="0.25">
      <c r="A257" s="37" t="s">
        <v>139</v>
      </c>
      <c r="B257" s="28" t="s">
        <v>56</v>
      </c>
      <c r="C257" s="35" t="s">
        <v>370</v>
      </c>
      <c r="D257" s="38"/>
      <c r="E257" s="39">
        <v>4</v>
      </c>
      <c r="F257" s="39">
        <v>4</v>
      </c>
      <c r="G257" s="38">
        <v>4</v>
      </c>
      <c r="H257" s="38">
        <v>4</v>
      </c>
    </row>
    <row r="258" spans="1:8" hidden="1" x14ac:dyDescent="0.25">
      <c r="A258" s="37" t="s">
        <v>139</v>
      </c>
      <c r="B258" s="40"/>
      <c r="C258" s="35" t="s">
        <v>371</v>
      </c>
      <c r="D258" s="38"/>
      <c r="E258" s="39">
        <v>4</v>
      </c>
      <c r="F258" s="39">
        <v>4</v>
      </c>
      <c r="G258" s="38">
        <v>4</v>
      </c>
      <c r="H258" s="38">
        <v>4</v>
      </c>
    </row>
    <row r="259" spans="1:8" hidden="1" x14ac:dyDescent="0.25">
      <c r="A259" s="37" t="s">
        <v>139</v>
      </c>
      <c r="B259" s="47" t="s">
        <v>57</v>
      </c>
      <c r="C259" s="42"/>
      <c r="D259" s="46">
        <f>COUNT(D257:D258)</f>
        <v>0</v>
      </c>
      <c r="E259" s="46">
        <f t="shared" ref="E259:H259" si="155">COUNT(E257:E258)</f>
        <v>2</v>
      </c>
      <c r="F259" s="46">
        <f t="shared" si="155"/>
        <v>2</v>
      </c>
      <c r="G259" s="46">
        <f t="shared" si="155"/>
        <v>2</v>
      </c>
      <c r="H259" s="46">
        <f t="shared" si="155"/>
        <v>2</v>
      </c>
    </row>
    <row r="260" spans="1:8" hidden="1" x14ac:dyDescent="0.25">
      <c r="A260" s="37" t="s">
        <v>139</v>
      </c>
      <c r="B260" s="28" t="s">
        <v>140</v>
      </c>
      <c r="C260" s="35" t="s">
        <v>372</v>
      </c>
      <c r="D260" s="38">
        <v>4</v>
      </c>
      <c r="E260" s="39">
        <v>4</v>
      </c>
      <c r="F260" s="39">
        <v>4</v>
      </c>
      <c r="G260" s="38"/>
      <c r="H260" s="38">
        <v>4</v>
      </c>
    </row>
    <row r="261" spans="1:8" hidden="1" x14ac:dyDescent="0.25">
      <c r="A261" s="37" t="s">
        <v>139</v>
      </c>
      <c r="B261" s="47" t="s">
        <v>141</v>
      </c>
      <c r="C261" s="42"/>
      <c r="D261" s="46">
        <f t="shared" ref="D261" si="156">COUNT(D260)</f>
        <v>1</v>
      </c>
      <c r="E261" s="46">
        <f t="shared" ref="E261" si="157">COUNT(E260)</f>
        <v>1</v>
      </c>
      <c r="F261" s="46">
        <f t="shared" ref="F261" si="158">COUNT(F260)</f>
        <v>1</v>
      </c>
      <c r="G261" s="46">
        <f t="shared" ref="G261" si="159">COUNT(G260)</f>
        <v>0</v>
      </c>
      <c r="H261" s="46">
        <f t="shared" ref="H261" si="160">COUNT(H260)</f>
        <v>1</v>
      </c>
    </row>
    <row r="262" spans="1:8" x14ac:dyDescent="0.25">
      <c r="A262" s="66" t="s">
        <v>150</v>
      </c>
      <c r="B262" s="31"/>
      <c r="C262" s="31"/>
      <c r="D262" s="48">
        <f>D261+D259+D256+D254+D252+D250+D248+D245+D241</f>
        <v>6</v>
      </c>
      <c r="E262" s="48">
        <f t="shared" ref="E262:G262" si="161">E261+E259+E256+E254+E252+E250+E248+E245+E241</f>
        <v>16</v>
      </c>
      <c r="F262" s="48">
        <f t="shared" si="161"/>
        <v>11</v>
      </c>
      <c r="G262" s="48">
        <f t="shared" si="161"/>
        <v>4</v>
      </c>
      <c r="H262" s="48">
        <f>H261+H259+H256+H254+H252+H250+H248+H245+H241</f>
        <v>16</v>
      </c>
    </row>
    <row r="263" spans="1:8" hidden="1" x14ac:dyDescent="0.25">
      <c r="A263" s="37" t="s">
        <v>151</v>
      </c>
      <c r="B263" s="28" t="s">
        <v>46</v>
      </c>
      <c r="C263" s="35" t="s">
        <v>373</v>
      </c>
      <c r="D263" s="38"/>
      <c r="E263" s="39">
        <v>4</v>
      </c>
      <c r="F263" s="39">
        <v>4</v>
      </c>
      <c r="G263" s="38"/>
      <c r="H263" s="38">
        <v>4</v>
      </c>
    </row>
    <row r="264" spans="1:8" hidden="1" x14ac:dyDescent="0.25">
      <c r="A264" s="37" t="s">
        <v>151</v>
      </c>
      <c r="B264" s="47" t="s">
        <v>255</v>
      </c>
      <c r="C264" s="42"/>
      <c r="D264" s="46">
        <f t="shared" ref="D264" si="162">COUNT(D263)</f>
        <v>0</v>
      </c>
      <c r="E264" s="46">
        <f t="shared" ref="E264" si="163">COUNT(E263)</f>
        <v>1</v>
      </c>
      <c r="F264" s="46">
        <f t="shared" ref="F264" si="164">COUNT(F263)</f>
        <v>1</v>
      </c>
      <c r="G264" s="46">
        <f t="shared" ref="G264" si="165">COUNT(G263)</f>
        <v>0</v>
      </c>
      <c r="H264" s="46">
        <f t="shared" ref="H264" si="166">COUNT(H263)</f>
        <v>1</v>
      </c>
    </row>
    <row r="265" spans="1:8" hidden="1" x14ac:dyDescent="0.25">
      <c r="A265" s="37" t="s">
        <v>151</v>
      </c>
      <c r="B265" s="28" t="s">
        <v>152</v>
      </c>
      <c r="C265" s="35" t="s">
        <v>374</v>
      </c>
      <c r="D265" s="38">
        <v>4</v>
      </c>
      <c r="E265" s="39">
        <v>4</v>
      </c>
      <c r="F265" s="39"/>
      <c r="G265" s="38"/>
      <c r="H265" s="38">
        <v>4</v>
      </c>
    </row>
    <row r="266" spans="1:8" ht="29.25" hidden="1" x14ac:dyDescent="0.25">
      <c r="A266" s="37" t="s">
        <v>151</v>
      </c>
      <c r="B266" s="47" t="s">
        <v>153</v>
      </c>
      <c r="C266" s="42"/>
      <c r="D266" s="46">
        <f t="shared" ref="D266" si="167">COUNT(D265)</f>
        <v>1</v>
      </c>
      <c r="E266" s="46">
        <f t="shared" ref="E266" si="168">COUNT(E265)</f>
        <v>1</v>
      </c>
      <c r="F266" s="46">
        <f t="shared" ref="F266" si="169">COUNT(F265)</f>
        <v>0</v>
      </c>
      <c r="G266" s="46">
        <f t="shared" ref="G266" si="170">COUNT(G265)</f>
        <v>0</v>
      </c>
      <c r="H266" s="46">
        <f t="shared" ref="H266" si="171">COUNT(H265)</f>
        <v>1</v>
      </c>
    </row>
    <row r="267" spans="1:8" hidden="1" x14ac:dyDescent="0.25">
      <c r="A267" s="37" t="s">
        <v>151</v>
      </c>
      <c r="B267" s="28" t="s">
        <v>47</v>
      </c>
      <c r="C267" s="35" t="s">
        <v>375</v>
      </c>
      <c r="D267" s="38"/>
      <c r="E267" s="39">
        <v>4</v>
      </c>
      <c r="F267" s="39"/>
      <c r="G267" s="38"/>
      <c r="H267" s="38">
        <v>4</v>
      </c>
    </row>
    <row r="268" spans="1:8" ht="29.25" hidden="1" x14ac:dyDescent="0.25">
      <c r="A268" s="37" t="s">
        <v>151</v>
      </c>
      <c r="B268" s="47" t="s">
        <v>48</v>
      </c>
      <c r="C268" s="42"/>
      <c r="D268" s="46">
        <f t="shared" ref="D268" si="172">COUNT(D267)</f>
        <v>0</v>
      </c>
      <c r="E268" s="46">
        <f t="shared" ref="E268" si="173">COUNT(E267)</f>
        <v>1</v>
      </c>
      <c r="F268" s="46">
        <f t="shared" ref="F268" si="174">COUNT(F267)</f>
        <v>0</v>
      </c>
      <c r="G268" s="46">
        <f t="shared" ref="G268" si="175">COUNT(G267)</f>
        <v>0</v>
      </c>
      <c r="H268" s="46">
        <f t="shared" ref="H268" si="176">COUNT(H267)</f>
        <v>1</v>
      </c>
    </row>
    <row r="269" spans="1:8" ht="30" x14ac:dyDescent="0.25">
      <c r="A269" s="66" t="s">
        <v>154</v>
      </c>
      <c r="B269" s="31"/>
      <c r="C269" s="31"/>
      <c r="D269" s="48">
        <f>D268+D266+D264</f>
        <v>1</v>
      </c>
      <c r="E269" s="48">
        <f t="shared" ref="E269:H269" si="177">E268+E266+E264</f>
        <v>3</v>
      </c>
      <c r="F269" s="48">
        <f t="shared" si="177"/>
        <v>1</v>
      </c>
      <c r="G269" s="48">
        <f t="shared" si="177"/>
        <v>0</v>
      </c>
      <c r="H269" s="48">
        <f t="shared" si="177"/>
        <v>3</v>
      </c>
    </row>
    <row r="270" spans="1:8" hidden="1" x14ac:dyDescent="0.25">
      <c r="A270" s="37" t="s">
        <v>155</v>
      </c>
      <c r="B270" s="28" t="s">
        <v>46</v>
      </c>
      <c r="C270" s="35" t="s">
        <v>376</v>
      </c>
      <c r="D270" s="38"/>
      <c r="E270" s="39">
        <v>4</v>
      </c>
      <c r="F270" s="39">
        <v>4</v>
      </c>
      <c r="G270" s="38"/>
      <c r="H270" s="38">
        <v>4</v>
      </c>
    </row>
    <row r="271" spans="1:8" hidden="1" x14ac:dyDescent="0.25">
      <c r="A271" s="37" t="s">
        <v>155</v>
      </c>
      <c r="B271" s="47" t="s">
        <v>255</v>
      </c>
      <c r="C271" s="42"/>
      <c r="D271" s="46">
        <f t="shared" ref="D271" si="178">COUNT(D270)</f>
        <v>0</v>
      </c>
      <c r="E271" s="46">
        <f t="shared" ref="E271" si="179">COUNT(E270)</f>
        <v>1</v>
      </c>
      <c r="F271" s="46">
        <f t="shared" ref="F271" si="180">COUNT(F270)</f>
        <v>1</v>
      </c>
      <c r="G271" s="46">
        <f t="shared" ref="G271" si="181">COUNT(G270)</f>
        <v>0</v>
      </c>
      <c r="H271" s="46">
        <f t="shared" ref="H271" si="182">COUNT(H270)</f>
        <v>1</v>
      </c>
    </row>
    <row r="272" spans="1:8" hidden="1" x14ac:dyDescent="0.25">
      <c r="A272" s="37" t="s">
        <v>155</v>
      </c>
      <c r="B272" s="28" t="s">
        <v>53</v>
      </c>
      <c r="C272" s="35" t="s">
        <v>377</v>
      </c>
      <c r="D272" s="38">
        <v>4</v>
      </c>
      <c r="E272" s="39">
        <v>4</v>
      </c>
      <c r="F272" s="39">
        <v>4</v>
      </c>
      <c r="G272" s="38"/>
      <c r="H272" s="38">
        <v>4</v>
      </c>
    </row>
    <row r="273" spans="1:8" hidden="1" x14ac:dyDescent="0.25">
      <c r="A273" s="37" t="s">
        <v>155</v>
      </c>
      <c r="B273" s="47" t="s">
        <v>54</v>
      </c>
      <c r="C273" s="42"/>
      <c r="D273" s="46">
        <f t="shared" ref="D273" si="183">COUNT(D272)</f>
        <v>1</v>
      </c>
      <c r="E273" s="46">
        <f t="shared" ref="E273" si="184">COUNT(E272)</f>
        <v>1</v>
      </c>
      <c r="F273" s="46">
        <f t="shared" ref="F273" si="185">COUNT(F272)</f>
        <v>1</v>
      </c>
      <c r="G273" s="46">
        <f t="shared" ref="G273" si="186">COUNT(G272)</f>
        <v>0</v>
      </c>
      <c r="H273" s="46">
        <f t="shared" ref="H273" si="187">COUNT(H272)</f>
        <v>1</v>
      </c>
    </row>
    <row r="274" spans="1:8" ht="30" hidden="1" x14ac:dyDescent="0.25">
      <c r="A274" s="37" t="s">
        <v>155</v>
      </c>
      <c r="B274" s="28" t="s">
        <v>156</v>
      </c>
      <c r="C274" s="35" t="s">
        <v>378</v>
      </c>
      <c r="D274" s="38">
        <v>4</v>
      </c>
      <c r="E274" s="39">
        <v>4</v>
      </c>
      <c r="F274" s="39">
        <v>4</v>
      </c>
      <c r="G274" s="38"/>
      <c r="H274" s="38">
        <v>4</v>
      </c>
    </row>
    <row r="275" spans="1:8" ht="29.25" hidden="1" x14ac:dyDescent="0.25">
      <c r="A275" s="37" t="s">
        <v>155</v>
      </c>
      <c r="B275" s="47" t="s">
        <v>379</v>
      </c>
      <c r="C275" s="42"/>
      <c r="D275" s="46">
        <f t="shared" ref="D275" si="188">COUNT(D274)</f>
        <v>1</v>
      </c>
      <c r="E275" s="46">
        <f t="shared" ref="E275" si="189">COUNT(E274)</f>
        <v>1</v>
      </c>
      <c r="F275" s="46">
        <f t="shared" ref="F275" si="190">COUNT(F274)</f>
        <v>1</v>
      </c>
      <c r="G275" s="46">
        <f t="shared" ref="G275" si="191">COUNT(G274)</f>
        <v>0</v>
      </c>
      <c r="H275" s="46">
        <f t="shared" ref="H275" si="192">COUNT(H274)</f>
        <v>1</v>
      </c>
    </row>
    <row r="276" spans="1:8" x14ac:dyDescent="0.25">
      <c r="A276" s="66" t="s">
        <v>157</v>
      </c>
      <c r="B276" s="31"/>
      <c r="C276" s="31"/>
      <c r="D276" s="48">
        <f>D275+D273+D271</f>
        <v>2</v>
      </c>
      <c r="E276" s="48">
        <f t="shared" ref="E276:H276" si="193">E275+E273+E271</f>
        <v>3</v>
      </c>
      <c r="F276" s="48">
        <f t="shared" si="193"/>
        <v>3</v>
      </c>
      <c r="G276" s="48">
        <f t="shared" si="193"/>
        <v>0</v>
      </c>
      <c r="H276" s="48">
        <f t="shared" si="193"/>
        <v>3</v>
      </c>
    </row>
    <row r="277" spans="1:8" hidden="1" x14ac:dyDescent="0.25">
      <c r="A277" s="37" t="s">
        <v>158</v>
      </c>
      <c r="B277" s="28" t="s">
        <v>46</v>
      </c>
      <c r="C277" s="35" t="s">
        <v>380</v>
      </c>
      <c r="D277" s="38"/>
      <c r="E277" s="39">
        <v>4</v>
      </c>
      <c r="F277" s="39">
        <v>4</v>
      </c>
      <c r="G277" s="38"/>
      <c r="H277" s="38">
        <v>4</v>
      </c>
    </row>
    <row r="278" spans="1:8" hidden="1" x14ac:dyDescent="0.25">
      <c r="A278" s="37" t="s">
        <v>158</v>
      </c>
      <c r="B278" s="47" t="s">
        <v>255</v>
      </c>
      <c r="C278" s="42"/>
      <c r="D278" s="46">
        <f t="shared" ref="D278" si="194">COUNT(D277)</f>
        <v>0</v>
      </c>
      <c r="E278" s="46">
        <f t="shared" ref="E278" si="195">COUNT(E277)</f>
        <v>1</v>
      </c>
      <c r="F278" s="46">
        <f t="shared" ref="F278" si="196">COUNT(F277)</f>
        <v>1</v>
      </c>
      <c r="G278" s="46">
        <f t="shared" ref="G278" si="197">COUNT(G277)</f>
        <v>0</v>
      </c>
      <c r="H278" s="46">
        <f t="shared" ref="H278" si="198">COUNT(H277)</f>
        <v>1</v>
      </c>
    </row>
    <row r="279" spans="1:8" ht="30" x14ac:dyDescent="0.25">
      <c r="A279" s="66" t="s">
        <v>159</v>
      </c>
      <c r="B279" s="31"/>
      <c r="C279" s="31"/>
      <c r="D279" s="48">
        <f>D278</f>
        <v>0</v>
      </c>
      <c r="E279" s="48">
        <f t="shared" ref="E279:H279" si="199">E278</f>
        <v>1</v>
      </c>
      <c r="F279" s="48">
        <f t="shared" si="199"/>
        <v>1</v>
      </c>
      <c r="G279" s="48">
        <f t="shared" si="199"/>
        <v>0</v>
      </c>
      <c r="H279" s="48">
        <f t="shared" si="199"/>
        <v>1</v>
      </c>
    </row>
    <row r="280" spans="1:8" hidden="1" x14ac:dyDescent="0.25">
      <c r="A280" s="37" t="s">
        <v>160</v>
      </c>
      <c r="B280" s="28" t="s">
        <v>46</v>
      </c>
      <c r="C280" s="35" t="s">
        <v>381</v>
      </c>
      <c r="D280" s="38">
        <v>4</v>
      </c>
      <c r="E280" s="39">
        <v>4</v>
      </c>
      <c r="F280" s="39">
        <v>4</v>
      </c>
      <c r="G280" s="38"/>
      <c r="H280" s="38">
        <v>4</v>
      </c>
    </row>
    <row r="281" spans="1:8" hidden="1" x14ac:dyDescent="0.25">
      <c r="A281" s="37" t="s">
        <v>160</v>
      </c>
      <c r="B281" s="47" t="s">
        <v>255</v>
      </c>
      <c r="C281" s="42"/>
      <c r="D281" s="46">
        <f t="shared" ref="D281" si="200">COUNT(D280)</f>
        <v>1</v>
      </c>
      <c r="E281" s="46">
        <f t="shared" ref="E281" si="201">COUNT(E280)</f>
        <v>1</v>
      </c>
      <c r="F281" s="46">
        <f t="shared" ref="F281" si="202">COUNT(F280)</f>
        <v>1</v>
      </c>
      <c r="G281" s="46">
        <f t="shared" ref="G281" si="203">COUNT(G280)</f>
        <v>0</v>
      </c>
      <c r="H281" s="46">
        <f t="shared" ref="H281" si="204">COUNT(H280)</f>
        <v>1</v>
      </c>
    </row>
    <row r="282" spans="1:8" x14ac:dyDescent="0.25">
      <c r="A282" s="66" t="s">
        <v>161</v>
      </c>
      <c r="B282" s="31"/>
      <c r="C282" s="31"/>
      <c r="D282" s="48">
        <f>D281</f>
        <v>1</v>
      </c>
      <c r="E282" s="48">
        <f t="shared" ref="E282" si="205">E281</f>
        <v>1</v>
      </c>
      <c r="F282" s="48">
        <f t="shared" ref="F282" si="206">F281</f>
        <v>1</v>
      </c>
      <c r="G282" s="48">
        <f t="shared" ref="G282" si="207">G281</f>
        <v>0</v>
      </c>
      <c r="H282" s="48">
        <f t="shared" ref="H282" si="208">H281</f>
        <v>1</v>
      </c>
    </row>
    <row r="283" spans="1:8" hidden="1" x14ac:dyDescent="0.25">
      <c r="A283" s="37" t="s">
        <v>162</v>
      </c>
      <c r="B283" s="28" t="s">
        <v>46</v>
      </c>
      <c r="C283" s="35" t="s">
        <v>382</v>
      </c>
      <c r="D283" s="38"/>
      <c r="E283" s="39">
        <v>4</v>
      </c>
      <c r="F283" s="39">
        <v>4</v>
      </c>
      <c r="G283" s="38"/>
      <c r="H283" s="38">
        <v>4</v>
      </c>
    </row>
    <row r="284" spans="1:8" hidden="1" x14ac:dyDescent="0.25">
      <c r="A284" s="37" t="s">
        <v>162</v>
      </c>
      <c r="B284" s="47" t="s">
        <v>255</v>
      </c>
      <c r="C284" s="42"/>
      <c r="D284" s="46">
        <f t="shared" ref="D284" si="209">COUNT(D283)</f>
        <v>0</v>
      </c>
      <c r="E284" s="46">
        <f t="shared" ref="E284" si="210">COUNT(E283)</f>
        <v>1</v>
      </c>
      <c r="F284" s="46">
        <f t="shared" ref="F284" si="211">COUNT(F283)</f>
        <v>1</v>
      </c>
      <c r="G284" s="46">
        <f t="shared" ref="G284" si="212">COUNT(G283)</f>
        <v>0</v>
      </c>
      <c r="H284" s="46">
        <f t="shared" ref="H284" si="213">COUNT(H283)</f>
        <v>1</v>
      </c>
    </row>
    <row r="285" spans="1:8" hidden="1" x14ac:dyDescent="0.25">
      <c r="A285" s="37" t="s">
        <v>162</v>
      </c>
      <c r="B285" s="28" t="s">
        <v>163</v>
      </c>
      <c r="C285" s="35" t="s">
        <v>383</v>
      </c>
      <c r="D285" s="38">
        <v>4</v>
      </c>
      <c r="E285" s="39">
        <v>4</v>
      </c>
      <c r="F285" s="39">
        <v>2</v>
      </c>
      <c r="G285" s="38"/>
      <c r="H285" s="38">
        <v>4</v>
      </c>
    </row>
    <row r="286" spans="1:8" ht="29.25" hidden="1" x14ac:dyDescent="0.25">
      <c r="A286" s="37" t="s">
        <v>162</v>
      </c>
      <c r="B286" s="47" t="s">
        <v>164</v>
      </c>
      <c r="C286" s="42"/>
      <c r="D286" s="46">
        <f t="shared" ref="D286" si="214">COUNT(D285)</f>
        <v>1</v>
      </c>
      <c r="E286" s="46">
        <f t="shared" ref="E286" si="215">COUNT(E285)</f>
        <v>1</v>
      </c>
      <c r="F286" s="46">
        <f t="shared" ref="F286" si="216">COUNT(F285)</f>
        <v>1</v>
      </c>
      <c r="G286" s="46">
        <f t="shared" ref="G286" si="217">COUNT(G285)</f>
        <v>0</v>
      </c>
      <c r="H286" s="46">
        <f t="shared" ref="H286" si="218">COUNT(H285)</f>
        <v>1</v>
      </c>
    </row>
    <row r="287" spans="1:8" ht="30" x14ac:dyDescent="0.25">
      <c r="A287" s="66" t="s">
        <v>165</v>
      </c>
      <c r="B287" s="31"/>
      <c r="C287" s="31"/>
      <c r="D287" s="48">
        <f>D286+D284</f>
        <v>1</v>
      </c>
      <c r="E287" s="48">
        <f t="shared" ref="E287:H287" si="219">E286+E284</f>
        <v>2</v>
      </c>
      <c r="F287" s="48">
        <f t="shared" si="219"/>
        <v>2</v>
      </c>
      <c r="G287" s="48">
        <f t="shared" si="219"/>
        <v>0</v>
      </c>
      <c r="H287" s="48">
        <f t="shared" si="219"/>
        <v>2</v>
      </c>
    </row>
    <row r="288" spans="1:8" hidden="1" x14ac:dyDescent="0.25">
      <c r="A288" s="37" t="s">
        <v>166</v>
      </c>
      <c r="B288" s="28" t="s">
        <v>46</v>
      </c>
      <c r="C288" s="35" t="s">
        <v>384</v>
      </c>
      <c r="D288" s="38"/>
      <c r="E288" s="39">
        <v>4</v>
      </c>
      <c r="F288" s="39">
        <v>4</v>
      </c>
      <c r="G288" s="38"/>
      <c r="H288" s="38">
        <v>4</v>
      </c>
    </row>
    <row r="289" spans="1:8" hidden="1" x14ac:dyDescent="0.25">
      <c r="A289" s="37" t="s">
        <v>166</v>
      </c>
      <c r="B289" s="47" t="s">
        <v>255</v>
      </c>
      <c r="C289" s="42"/>
      <c r="D289" s="46">
        <f t="shared" ref="D289" si="220">COUNT(D288)</f>
        <v>0</v>
      </c>
      <c r="E289" s="46">
        <f t="shared" ref="E289" si="221">COUNT(E288)</f>
        <v>1</v>
      </c>
      <c r="F289" s="46">
        <f t="shared" ref="F289" si="222">COUNT(F288)</f>
        <v>1</v>
      </c>
      <c r="G289" s="46">
        <f t="shared" ref="G289" si="223">COUNT(G288)</f>
        <v>0</v>
      </c>
      <c r="H289" s="46">
        <f t="shared" ref="H289" si="224">COUNT(H288)</f>
        <v>1</v>
      </c>
    </row>
    <row r="290" spans="1:8" hidden="1" x14ac:dyDescent="0.25">
      <c r="A290" s="37" t="s">
        <v>166</v>
      </c>
      <c r="B290" s="28" t="s">
        <v>53</v>
      </c>
      <c r="C290" s="35" t="s">
        <v>385</v>
      </c>
      <c r="D290" s="38">
        <v>4</v>
      </c>
      <c r="E290" s="39">
        <v>4</v>
      </c>
      <c r="F290" s="39"/>
      <c r="G290" s="38"/>
      <c r="H290" s="38">
        <v>4</v>
      </c>
    </row>
    <row r="291" spans="1:8" hidden="1" x14ac:dyDescent="0.25">
      <c r="A291" s="37" t="s">
        <v>166</v>
      </c>
      <c r="B291" s="47" t="s">
        <v>54</v>
      </c>
      <c r="C291" s="42"/>
      <c r="D291" s="46">
        <f t="shared" ref="D291" si="225">COUNT(D290)</f>
        <v>1</v>
      </c>
      <c r="E291" s="46">
        <f t="shared" ref="E291" si="226">COUNT(E290)</f>
        <v>1</v>
      </c>
      <c r="F291" s="46">
        <f t="shared" ref="F291" si="227">COUNT(F290)</f>
        <v>0</v>
      </c>
      <c r="G291" s="46">
        <f t="shared" ref="G291" si="228">COUNT(G290)</f>
        <v>0</v>
      </c>
      <c r="H291" s="46">
        <f t="shared" ref="H291" si="229">COUNT(H290)</f>
        <v>1</v>
      </c>
    </row>
    <row r="292" spans="1:8" hidden="1" x14ac:dyDescent="0.25">
      <c r="A292" s="37" t="s">
        <v>166</v>
      </c>
      <c r="B292" s="28" t="s">
        <v>47</v>
      </c>
      <c r="C292" s="35" t="s">
        <v>386</v>
      </c>
      <c r="D292" s="38">
        <v>4</v>
      </c>
      <c r="E292" s="39">
        <v>4</v>
      </c>
      <c r="F292" s="39"/>
      <c r="G292" s="38"/>
      <c r="H292" s="38">
        <v>4</v>
      </c>
    </row>
    <row r="293" spans="1:8" hidden="1" x14ac:dyDescent="0.25">
      <c r="A293" s="37" t="s">
        <v>166</v>
      </c>
      <c r="B293" s="40"/>
      <c r="C293" s="35" t="s">
        <v>387</v>
      </c>
      <c r="D293" s="38">
        <v>4</v>
      </c>
      <c r="E293" s="39">
        <v>4</v>
      </c>
      <c r="F293" s="39"/>
      <c r="G293" s="38"/>
      <c r="H293" s="38">
        <v>3</v>
      </c>
    </row>
    <row r="294" spans="1:8" ht="29.25" hidden="1" x14ac:dyDescent="0.25">
      <c r="A294" s="37" t="s">
        <v>166</v>
      </c>
      <c r="B294" s="47" t="s">
        <v>48</v>
      </c>
      <c r="C294" s="42"/>
      <c r="D294" s="46">
        <f>COUNT(D292:D293)</f>
        <v>2</v>
      </c>
      <c r="E294" s="46">
        <f t="shared" ref="E294:H294" si="230">COUNT(E292:E293)</f>
        <v>2</v>
      </c>
      <c r="F294" s="46">
        <f t="shared" si="230"/>
        <v>0</v>
      </c>
      <c r="G294" s="46">
        <f t="shared" si="230"/>
        <v>0</v>
      </c>
      <c r="H294" s="46">
        <f t="shared" si="230"/>
        <v>2</v>
      </c>
    </row>
    <row r="295" spans="1:8" x14ac:dyDescent="0.25">
      <c r="A295" s="66" t="s">
        <v>167</v>
      </c>
      <c r="B295" s="31"/>
      <c r="C295" s="31"/>
      <c r="D295" s="48">
        <f>D294+D291+D289</f>
        <v>3</v>
      </c>
      <c r="E295" s="48">
        <f t="shared" ref="E295:H295" si="231">E294+E291+E289</f>
        <v>4</v>
      </c>
      <c r="F295" s="48">
        <f t="shared" si="231"/>
        <v>1</v>
      </c>
      <c r="G295" s="48">
        <f t="shared" si="231"/>
        <v>0</v>
      </c>
      <c r="H295" s="48">
        <f t="shared" si="231"/>
        <v>4</v>
      </c>
    </row>
    <row r="296" spans="1:8" hidden="1" x14ac:dyDescent="0.25">
      <c r="A296" s="37" t="s">
        <v>168</v>
      </c>
      <c r="B296" s="28" t="s">
        <v>46</v>
      </c>
      <c r="C296" s="35" t="s">
        <v>388</v>
      </c>
      <c r="D296" s="38"/>
      <c r="E296" s="39">
        <v>4</v>
      </c>
      <c r="F296" s="39">
        <v>4</v>
      </c>
      <c r="G296" s="38"/>
      <c r="H296" s="38">
        <v>4</v>
      </c>
    </row>
    <row r="297" spans="1:8" hidden="1" x14ac:dyDescent="0.25">
      <c r="A297" s="37" t="s">
        <v>168</v>
      </c>
      <c r="B297" s="47" t="s">
        <v>255</v>
      </c>
      <c r="C297" s="42"/>
      <c r="D297" s="46">
        <f t="shared" ref="D297" si="232">COUNT(D296)</f>
        <v>0</v>
      </c>
      <c r="E297" s="46">
        <f t="shared" ref="E297" si="233">COUNT(E296)</f>
        <v>1</v>
      </c>
      <c r="F297" s="46">
        <f t="shared" ref="F297" si="234">COUNT(F296)</f>
        <v>1</v>
      </c>
      <c r="G297" s="46">
        <f t="shared" ref="G297" si="235">COUNT(G296)</f>
        <v>0</v>
      </c>
      <c r="H297" s="46">
        <f t="shared" ref="H297" si="236">COUNT(H296)</f>
        <v>1</v>
      </c>
    </row>
    <row r="298" spans="1:8" hidden="1" x14ac:dyDescent="0.25">
      <c r="A298" s="37" t="s">
        <v>168</v>
      </c>
      <c r="B298" s="28" t="s">
        <v>53</v>
      </c>
      <c r="C298" s="35" t="s">
        <v>389</v>
      </c>
      <c r="D298" s="38">
        <v>4</v>
      </c>
      <c r="E298" s="39">
        <v>4</v>
      </c>
      <c r="F298" s="39">
        <v>4</v>
      </c>
      <c r="G298" s="38"/>
      <c r="H298" s="38">
        <v>4</v>
      </c>
    </row>
    <row r="299" spans="1:8" hidden="1" x14ac:dyDescent="0.25">
      <c r="A299" s="37" t="s">
        <v>168</v>
      </c>
      <c r="B299" s="47" t="s">
        <v>54</v>
      </c>
      <c r="C299" s="42"/>
      <c r="D299" s="46">
        <f t="shared" ref="D299" si="237">COUNT(D298)</f>
        <v>1</v>
      </c>
      <c r="E299" s="46">
        <f t="shared" ref="E299" si="238">COUNT(E298)</f>
        <v>1</v>
      </c>
      <c r="F299" s="46">
        <f t="shared" ref="F299" si="239">COUNT(F298)</f>
        <v>1</v>
      </c>
      <c r="G299" s="46">
        <f t="shared" ref="G299" si="240">COUNT(G298)</f>
        <v>0</v>
      </c>
      <c r="H299" s="46">
        <f t="shared" ref="H299" si="241">COUNT(H298)</f>
        <v>1</v>
      </c>
    </row>
    <row r="300" spans="1:8" hidden="1" x14ac:dyDescent="0.25">
      <c r="A300" s="37" t="s">
        <v>168</v>
      </c>
      <c r="B300" s="28" t="s">
        <v>171</v>
      </c>
      <c r="C300" s="35" t="s">
        <v>390</v>
      </c>
      <c r="D300" s="38"/>
      <c r="E300" s="39">
        <v>4</v>
      </c>
      <c r="F300" s="39"/>
      <c r="G300" s="38"/>
      <c r="H300" s="38"/>
    </row>
    <row r="301" spans="1:8" ht="29.25" hidden="1" x14ac:dyDescent="0.25">
      <c r="A301" s="37" t="s">
        <v>168</v>
      </c>
      <c r="B301" s="47" t="s">
        <v>172</v>
      </c>
      <c r="C301" s="42"/>
      <c r="D301" s="46">
        <f t="shared" ref="D301" si="242">COUNT(D300)</f>
        <v>0</v>
      </c>
      <c r="E301" s="46">
        <f t="shared" ref="E301" si="243">COUNT(E300)</f>
        <v>1</v>
      </c>
      <c r="F301" s="46">
        <f t="shared" ref="F301" si="244">COUNT(F300)</f>
        <v>0</v>
      </c>
      <c r="G301" s="46">
        <f t="shared" ref="G301" si="245">COUNT(G300)</f>
        <v>0</v>
      </c>
      <c r="H301" s="46">
        <f t="shared" ref="H301" si="246">COUNT(H300)</f>
        <v>0</v>
      </c>
    </row>
    <row r="302" spans="1:8" ht="30" hidden="1" x14ac:dyDescent="0.25">
      <c r="A302" s="37" t="s">
        <v>168</v>
      </c>
      <c r="B302" s="28" t="s">
        <v>169</v>
      </c>
      <c r="C302" s="35" t="s">
        <v>391</v>
      </c>
      <c r="D302" s="38">
        <v>4</v>
      </c>
      <c r="E302" s="39">
        <v>4</v>
      </c>
      <c r="F302" s="39"/>
      <c r="G302" s="38"/>
      <c r="H302" s="38">
        <v>4</v>
      </c>
    </row>
    <row r="303" spans="1:8" hidden="1" x14ac:dyDescent="0.25">
      <c r="A303" s="37" t="s">
        <v>168</v>
      </c>
      <c r="B303" s="47" t="s">
        <v>170</v>
      </c>
      <c r="C303" s="42"/>
      <c r="D303" s="46">
        <f t="shared" ref="D303" si="247">COUNT(D302)</f>
        <v>1</v>
      </c>
      <c r="E303" s="46">
        <f t="shared" ref="E303" si="248">COUNT(E302)</f>
        <v>1</v>
      </c>
      <c r="F303" s="46">
        <f t="shared" ref="F303" si="249">COUNT(F302)</f>
        <v>0</v>
      </c>
      <c r="G303" s="46">
        <f t="shared" ref="G303" si="250">COUNT(G302)</f>
        <v>0</v>
      </c>
      <c r="H303" s="46">
        <f t="shared" ref="H303" si="251">COUNT(H302)</f>
        <v>1</v>
      </c>
    </row>
    <row r="304" spans="1:8" x14ac:dyDescent="0.25">
      <c r="A304" s="66" t="s">
        <v>173</v>
      </c>
      <c r="B304" s="31"/>
      <c r="C304" s="31"/>
      <c r="D304" s="48">
        <f>D303+D301+D299+D297</f>
        <v>2</v>
      </c>
      <c r="E304" s="48">
        <f t="shared" ref="E304:H304" si="252">E303+E301+E299+E297</f>
        <v>4</v>
      </c>
      <c r="F304" s="48">
        <f t="shared" si="252"/>
        <v>2</v>
      </c>
      <c r="G304" s="48">
        <f t="shared" si="252"/>
        <v>0</v>
      </c>
      <c r="H304" s="48">
        <f t="shared" si="252"/>
        <v>3</v>
      </c>
    </row>
    <row r="305" spans="1:8" hidden="1" x14ac:dyDescent="0.25">
      <c r="A305" s="37" t="s">
        <v>174</v>
      </c>
      <c r="B305" s="28" t="s">
        <v>46</v>
      </c>
      <c r="C305" s="35" t="s">
        <v>392</v>
      </c>
      <c r="D305" s="38">
        <v>4</v>
      </c>
      <c r="E305" s="39">
        <v>4</v>
      </c>
      <c r="F305" s="39"/>
      <c r="G305" s="38"/>
      <c r="H305" s="38">
        <v>4</v>
      </c>
    </row>
    <row r="306" spans="1:8" hidden="1" x14ac:dyDescent="0.25">
      <c r="A306" s="37" t="s">
        <v>174</v>
      </c>
      <c r="B306" s="47" t="s">
        <v>255</v>
      </c>
      <c r="C306" s="42"/>
      <c r="D306" s="46">
        <f t="shared" ref="D306" si="253">COUNT(D305)</f>
        <v>1</v>
      </c>
      <c r="E306" s="46">
        <f t="shared" ref="E306" si="254">COUNT(E305)</f>
        <v>1</v>
      </c>
      <c r="F306" s="46">
        <f t="shared" ref="F306" si="255">COUNT(F305)</f>
        <v>0</v>
      </c>
      <c r="G306" s="46">
        <f t="shared" ref="G306" si="256">COUNT(G305)</f>
        <v>0</v>
      </c>
      <c r="H306" s="46">
        <f t="shared" ref="H306" si="257">COUNT(H305)</f>
        <v>1</v>
      </c>
    </row>
    <row r="307" spans="1:8" x14ac:dyDescent="0.25">
      <c r="A307" s="66" t="s">
        <v>175</v>
      </c>
      <c r="B307" s="31"/>
      <c r="C307" s="31"/>
      <c r="D307" s="48">
        <f>D306</f>
        <v>1</v>
      </c>
      <c r="E307" s="48">
        <f t="shared" ref="E307:H307" si="258">E306</f>
        <v>1</v>
      </c>
      <c r="F307" s="48">
        <f t="shared" si="258"/>
        <v>0</v>
      </c>
      <c r="G307" s="48">
        <f t="shared" si="258"/>
        <v>0</v>
      </c>
      <c r="H307" s="48">
        <f t="shared" si="258"/>
        <v>1</v>
      </c>
    </row>
    <row r="308" spans="1:8" hidden="1" x14ac:dyDescent="0.25">
      <c r="A308" s="37" t="s">
        <v>176</v>
      </c>
      <c r="B308" s="28" t="s">
        <v>46</v>
      </c>
      <c r="C308" s="35" t="s">
        <v>393</v>
      </c>
      <c r="D308" s="38"/>
      <c r="E308" s="39">
        <v>4</v>
      </c>
      <c r="F308" s="39">
        <v>4</v>
      </c>
      <c r="G308" s="38">
        <v>4</v>
      </c>
      <c r="H308" s="38">
        <v>4</v>
      </c>
    </row>
    <row r="309" spans="1:8" hidden="1" x14ac:dyDescent="0.25">
      <c r="A309" s="37" t="s">
        <v>176</v>
      </c>
      <c r="B309" s="40"/>
      <c r="C309" s="35" t="s">
        <v>394</v>
      </c>
      <c r="D309" s="38"/>
      <c r="E309" s="39">
        <v>4</v>
      </c>
      <c r="F309" s="39">
        <v>4</v>
      </c>
      <c r="G309" s="38">
        <v>4</v>
      </c>
      <c r="H309" s="38">
        <v>4</v>
      </c>
    </row>
    <row r="310" spans="1:8" hidden="1" x14ac:dyDescent="0.25">
      <c r="A310" s="37" t="s">
        <v>176</v>
      </c>
      <c r="B310" s="47" t="s">
        <v>255</v>
      </c>
      <c r="C310" s="42"/>
      <c r="D310" s="46">
        <f>COUNT(D308:D309)</f>
        <v>0</v>
      </c>
      <c r="E310" s="46">
        <f t="shared" ref="E310:H310" si="259">COUNT(E308:E309)</f>
        <v>2</v>
      </c>
      <c r="F310" s="46">
        <f t="shared" si="259"/>
        <v>2</v>
      </c>
      <c r="G310" s="46">
        <f t="shared" si="259"/>
        <v>2</v>
      </c>
      <c r="H310" s="46">
        <f t="shared" si="259"/>
        <v>2</v>
      </c>
    </row>
    <row r="311" spans="1:8" hidden="1" x14ac:dyDescent="0.25">
      <c r="A311" s="37" t="s">
        <v>176</v>
      </c>
      <c r="B311" s="28" t="s">
        <v>53</v>
      </c>
      <c r="C311" s="35" t="s">
        <v>395</v>
      </c>
      <c r="D311" s="38">
        <v>4</v>
      </c>
      <c r="E311" s="39">
        <v>4</v>
      </c>
      <c r="F311" s="39">
        <v>4</v>
      </c>
      <c r="G311" s="38"/>
      <c r="H311" s="38">
        <v>4</v>
      </c>
    </row>
    <row r="312" spans="1:8" hidden="1" x14ac:dyDescent="0.25">
      <c r="A312" s="37" t="s">
        <v>176</v>
      </c>
      <c r="B312" s="47" t="s">
        <v>54</v>
      </c>
      <c r="C312" s="42"/>
      <c r="D312" s="46">
        <f t="shared" ref="D312" si="260">COUNT(D311)</f>
        <v>1</v>
      </c>
      <c r="E312" s="46">
        <f t="shared" ref="E312" si="261">COUNT(E311)</f>
        <v>1</v>
      </c>
      <c r="F312" s="46">
        <f t="shared" ref="F312" si="262">COUNT(F311)</f>
        <v>1</v>
      </c>
      <c r="G312" s="46">
        <f t="shared" ref="G312" si="263">COUNT(G311)</f>
        <v>0</v>
      </c>
      <c r="H312" s="46">
        <f t="shared" ref="H312" si="264">COUNT(H311)</f>
        <v>1</v>
      </c>
    </row>
    <row r="313" spans="1:8" hidden="1" x14ac:dyDescent="0.25">
      <c r="A313" s="37" t="s">
        <v>176</v>
      </c>
      <c r="B313" s="28" t="s">
        <v>177</v>
      </c>
      <c r="C313" s="35" t="s">
        <v>396</v>
      </c>
      <c r="D313" s="38"/>
      <c r="E313" s="39">
        <v>2</v>
      </c>
      <c r="F313" s="39">
        <v>2</v>
      </c>
      <c r="G313" s="38">
        <v>2</v>
      </c>
      <c r="H313" s="38">
        <v>2</v>
      </c>
    </row>
    <row r="314" spans="1:8" ht="29.25" hidden="1" x14ac:dyDescent="0.25">
      <c r="A314" s="37" t="s">
        <v>176</v>
      </c>
      <c r="B314" s="47" t="s">
        <v>178</v>
      </c>
      <c r="C314" s="42"/>
      <c r="D314" s="46">
        <f t="shared" ref="D314" si="265">COUNT(D313)</f>
        <v>0</v>
      </c>
      <c r="E314" s="46">
        <f t="shared" ref="E314" si="266">COUNT(E313)</f>
        <v>1</v>
      </c>
      <c r="F314" s="46">
        <f t="shared" ref="F314" si="267">COUNT(F313)</f>
        <v>1</v>
      </c>
      <c r="G314" s="46">
        <f t="shared" ref="G314" si="268">COUNT(G313)</f>
        <v>1</v>
      </c>
      <c r="H314" s="46">
        <f t="shared" ref="H314" si="269">COUNT(H313)</f>
        <v>1</v>
      </c>
    </row>
    <row r="315" spans="1:8" hidden="1" x14ac:dyDescent="0.25">
      <c r="A315" s="37" t="s">
        <v>176</v>
      </c>
      <c r="B315" s="28" t="s">
        <v>126</v>
      </c>
      <c r="C315" s="35" t="s">
        <v>397</v>
      </c>
      <c r="D315" s="38">
        <v>4</v>
      </c>
      <c r="E315" s="39">
        <v>4</v>
      </c>
      <c r="F315" s="39">
        <v>4</v>
      </c>
      <c r="G315" s="38"/>
      <c r="H315" s="38">
        <v>4</v>
      </c>
    </row>
    <row r="316" spans="1:8" hidden="1" x14ac:dyDescent="0.25">
      <c r="A316" s="37" t="s">
        <v>176</v>
      </c>
      <c r="B316" s="47" t="s">
        <v>127</v>
      </c>
      <c r="C316" s="42"/>
      <c r="D316" s="46">
        <f t="shared" ref="D316" si="270">COUNT(D315)</f>
        <v>1</v>
      </c>
      <c r="E316" s="46">
        <f t="shared" ref="E316" si="271">COUNT(E315)</f>
        <v>1</v>
      </c>
      <c r="F316" s="46">
        <f t="shared" ref="F316" si="272">COUNT(F315)</f>
        <v>1</v>
      </c>
      <c r="G316" s="46">
        <f t="shared" ref="G316" si="273">COUNT(G315)</f>
        <v>0</v>
      </c>
      <c r="H316" s="46">
        <f t="shared" ref="H316" si="274">COUNT(H315)</f>
        <v>1</v>
      </c>
    </row>
    <row r="317" spans="1:8" x14ac:dyDescent="0.25">
      <c r="A317" s="66" t="s">
        <v>179</v>
      </c>
      <c r="B317" s="31"/>
      <c r="C317" s="31"/>
      <c r="D317" s="48">
        <f>D316+D314+D312+D310</f>
        <v>2</v>
      </c>
      <c r="E317" s="48">
        <f t="shared" ref="E317:H317" si="275">E316+E314+E312+E310</f>
        <v>5</v>
      </c>
      <c r="F317" s="48">
        <f t="shared" si="275"/>
        <v>5</v>
      </c>
      <c r="G317" s="48">
        <f t="shared" si="275"/>
        <v>3</v>
      </c>
      <c r="H317" s="48">
        <f t="shared" si="275"/>
        <v>5</v>
      </c>
    </row>
    <row r="318" spans="1:8" hidden="1" x14ac:dyDescent="0.25">
      <c r="A318" s="37" t="s">
        <v>180</v>
      </c>
      <c r="B318" s="28" t="s">
        <v>182</v>
      </c>
      <c r="C318" s="35" t="s">
        <v>398</v>
      </c>
      <c r="D318" s="38">
        <v>4</v>
      </c>
      <c r="E318" s="39"/>
      <c r="F318" s="39"/>
      <c r="G318" s="38"/>
      <c r="H318" s="38"/>
    </row>
    <row r="319" spans="1:8" hidden="1" x14ac:dyDescent="0.25">
      <c r="A319" s="37" t="s">
        <v>180</v>
      </c>
      <c r="B319" s="47" t="s">
        <v>399</v>
      </c>
      <c r="C319" s="42"/>
      <c r="D319" s="50">
        <v>0</v>
      </c>
      <c r="E319" s="50">
        <f t="shared" ref="E319" si="276">COUNT(E318)</f>
        <v>0</v>
      </c>
      <c r="F319" s="50">
        <f t="shared" ref="F319" si="277">COUNT(F318)</f>
        <v>0</v>
      </c>
      <c r="G319" s="50">
        <f t="shared" ref="G319" si="278">COUNT(G318)</f>
        <v>0</v>
      </c>
      <c r="H319" s="50">
        <f t="shared" ref="H319" si="279">COUNT(H318)</f>
        <v>0</v>
      </c>
    </row>
    <row r="320" spans="1:8" hidden="1" x14ac:dyDescent="0.25">
      <c r="A320" s="37" t="s">
        <v>180</v>
      </c>
      <c r="B320" s="28" t="s">
        <v>181</v>
      </c>
      <c r="C320" s="35" t="s">
        <v>398</v>
      </c>
      <c r="D320" s="38">
        <v>4</v>
      </c>
      <c r="E320" s="39">
        <v>4</v>
      </c>
      <c r="F320" s="39">
        <v>4</v>
      </c>
      <c r="G320" s="38"/>
      <c r="H320" s="38">
        <v>4</v>
      </c>
    </row>
    <row r="321" spans="1:8" ht="29.25" hidden="1" x14ac:dyDescent="0.25">
      <c r="A321" s="37" t="s">
        <v>180</v>
      </c>
      <c r="B321" s="47" t="s">
        <v>400</v>
      </c>
      <c r="C321" s="42"/>
      <c r="D321" s="46">
        <f t="shared" ref="D321" si="280">COUNT(D320)</f>
        <v>1</v>
      </c>
      <c r="E321" s="46">
        <f t="shared" ref="E321" si="281">COUNT(E320)</f>
        <v>1</v>
      </c>
      <c r="F321" s="46">
        <f t="shared" ref="F321" si="282">COUNT(F320)</f>
        <v>1</v>
      </c>
      <c r="G321" s="46">
        <f t="shared" ref="G321" si="283">COUNT(G320)</f>
        <v>0</v>
      </c>
      <c r="H321" s="46">
        <f t="shared" ref="H321" si="284">COUNT(H320)</f>
        <v>1</v>
      </c>
    </row>
    <row r="322" spans="1:8" ht="30" x14ac:dyDescent="0.25">
      <c r="A322" s="66" t="s">
        <v>183</v>
      </c>
      <c r="B322" s="31"/>
      <c r="C322" s="31"/>
      <c r="D322" s="48">
        <f>D321+D319</f>
        <v>1</v>
      </c>
      <c r="E322" s="48">
        <f t="shared" ref="E322:H322" si="285">E321+E319</f>
        <v>1</v>
      </c>
      <c r="F322" s="48">
        <f t="shared" si="285"/>
        <v>1</v>
      </c>
      <c r="G322" s="48">
        <f t="shared" si="285"/>
        <v>0</v>
      </c>
      <c r="H322" s="48">
        <f t="shared" si="285"/>
        <v>1</v>
      </c>
    </row>
    <row r="323" spans="1:8" ht="30" hidden="1" x14ac:dyDescent="0.25">
      <c r="A323" s="37" t="s">
        <v>184</v>
      </c>
      <c r="B323" s="28" t="s">
        <v>46</v>
      </c>
      <c r="C323" s="35" t="s">
        <v>401</v>
      </c>
      <c r="D323" s="38"/>
      <c r="E323" s="39">
        <v>4</v>
      </c>
      <c r="F323" s="39">
        <v>4</v>
      </c>
      <c r="G323" s="38">
        <v>4</v>
      </c>
      <c r="H323" s="38">
        <v>4</v>
      </c>
    </row>
    <row r="324" spans="1:8" hidden="1" x14ac:dyDescent="0.25">
      <c r="A324" s="37" t="s">
        <v>184</v>
      </c>
      <c r="B324" s="47" t="s">
        <v>255</v>
      </c>
      <c r="C324" s="42"/>
      <c r="D324" s="46">
        <f t="shared" ref="D324" si="286">COUNT(D323)</f>
        <v>0</v>
      </c>
      <c r="E324" s="46">
        <f t="shared" ref="E324" si="287">COUNT(E323)</f>
        <v>1</v>
      </c>
      <c r="F324" s="46">
        <f t="shared" ref="F324" si="288">COUNT(F323)</f>
        <v>1</v>
      </c>
      <c r="G324" s="46">
        <f t="shared" ref="G324" si="289">COUNT(G323)</f>
        <v>1</v>
      </c>
      <c r="H324" s="46">
        <f t="shared" ref="H324" si="290">COUNT(H323)</f>
        <v>1</v>
      </c>
    </row>
    <row r="325" spans="1:8" hidden="1" x14ac:dyDescent="0.25">
      <c r="A325" s="37" t="s">
        <v>184</v>
      </c>
      <c r="B325" s="28" t="s">
        <v>189</v>
      </c>
      <c r="C325" s="35" t="s">
        <v>402</v>
      </c>
      <c r="D325" s="38">
        <v>4</v>
      </c>
      <c r="E325" s="39">
        <v>4</v>
      </c>
      <c r="F325" s="39"/>
      <c r="G325" s="38"/>
      <c r="H325" s="38">
        <v>4</v>
      </c>
    </row>
    <row r="326" spans="1:8" ht="29.25" hidden="1" x14ac:dyDescent="0.25">
      <c r="A326" s="37" t="s">
        <v>184</v>
      </c>
      <c r="B326" s="47" t="s">
        <v>190</v>
      </c>
      <c r="C326" s="42"/>
      <c r="D326" s="46">
        <f t="shared" ref="D326" si="291">COUNT(D325)</f>
        <v>1</v>
      </c>
      <c r="E326" s="46">
        <f t="shared" ref="E326" si="292">COUNT(E325)</f>
        <v>1</v>
      </c>
      <c r="F326" s="46">
        <f t="shared" ref="F326" si="293">COUNT(F325)</f>
        <v>0</v>
      </c>
      <c r="G326" s="46">
        <f t="shared" ref="G326" si="294">COUNT(G325)</f>
        <v>0</v>
      </c>
      <c r="H326" s="46">
        <f t="shared" ref="H326" si="295">COUNT(H325)</f>
        <v>1</v>
      </c>
    </row>
    <row r="327" spans="1:8" ht="30" hidden="1" x14ac:dyDescent="0.25">
      <c r="A327" s="37" t="s">
        <v>184</v>
      </c>
      <c r="B327" s="28" t="s">
        <v>187</v>
      </c>
      <c r="C327" s="35" t="s">
        <v>403</v>
      </c>
      <c r="D327" s="38">
        <v>4</v>
      </c>
      <c r="E327" s="39">
        <v>4</v>
      </c>
      <c r="F327" s="39">
        <v>4</v>
      </c>
      <c r="G327" s="38"/>
      <c r="H327" s="38">
        <v>4</v>
      </c>
    </row>
    <row r="328" spans="1:8" ht="43.5" hidden="1" x14ac:dyDescent="0.25">
      <c r="A328" s="37" t="s">
        <v>184</v>
      </c>
      <c r="B328" s="47" t="s">
        <v>188</v>
      </c>
      <c r="C328" s="42"/>
      <c r="D328" s="46">
        <f t="shared" ref="D328" si="296">COUNT(D327)</f>
        <v>1</v>
      </c>
      <c r="E328" s="46">
        <f t="shared" ref="E328" si="297">COUNT(E327)</f>
        <v>1</v>
      </c>
      <c r="F328" s="46">
        <f t="shared" ref="F328" si="298">COUNT(F327)</f>
        <v>1</v>
      </c>
      <c r="G328" s="46">
        <f t="shared" ref="G328" si="299">COUNT(G327)</f>
        <v>0</v>
      </c>
      <c r="H328" s="46">
        <f t="shared" ref="H328" si="300">COUNT(H327)</f>
        <v>1</v>
      </c>
    </row>
    <row r="329" spans="1:8" hidden="1" x14ac:dyDescent="0.25">
      <c r="A329" s="37" t="s">
        <v>184</v>
      </c>
      <c r="B329" s="28" t="s">
        <v>58</v>
      </c>
      <c r="C329" s="35" t="s">
        <v>404</v>
      </c>
      <c r="D329" s="38">
        <v>4</v>
      </c>
      <c r="E329" s="39">
        <v>4</v>
      </c>
      <c r="F329" s="39"/>
      <c r="G329" s="38"/>
      <c r="H329" s="38">
        <v>4</v>
      </c>
    </row>
    <row r="330" spans="1:8" hidden="1" x14ac:dyDescent="0.25">
      <c r="A330" s="37" t="s">
        <v>184</v>
      </c>
      <c r="B330" s="47" t="s">
        <v>59</v>
      </c>
      <c r="C330" s="42"/>
      <c r="D330" s="46">
        <f t="shared" ref="D330" si="301">COUNT(D329)</f>
        <v>1</v>
      </c>
      <c r="E330" s="46">
        <f t="shared" ref="E330" si="302">COUNT(E329)</f>
        <v>1</v>
      </c>
      <c r="F330" s="46">
        <f t="shared" ref="F330" si="303">COUNT(F329)</f>
        <v>0</v>
      </c>
      <c r="G330" s="46">
        <f t="shared" ref="G330" si="304">COUNT(G329)</f>
        <v>0</v>
      </c>
      <c r="H330" s="46">
        <f t="shared" ref="H330" si="305">COUNT(H329)</f>
        <v>1</v>
      </c>
    </row>
    <row r="331" spans="1:8" hidden="1" x14ac:dyDescent="0.25">
      <c r="A331" s="37" t="s">
        <v>184</v>
      </c>
      <c r="B331" s="28" t="s">
        <v>185</v>
      </c>
      <c r="C331" s="35" t="s">
        <v>405</v>
      </c>
      <c r="D331" s="38">
        <v>4</v>
      </c>
      <c r="E331" s="39">
        <v>4</v>
      </c>
      <c r="F331" s="39">
        <v>4</v>
      </c>
      <c r="G331" s="38"/>
      <c r="H331" s="38">
        <v>4</v>
      </c>
    </row>
    <row r="332" spans="1:8" hidden="1" x14ac:dyDescent="0.25">
      <c r="A332" s="37" t="s">
        <v>184</v>
      </c>
      <c r="B332" s="47" t="s">
        <v>186</v>
      </c>
      <c r="C332" s="42"/>
      <c r="D332" s="46">
        <f t="shared" ref="D332" si="306">COUNT(D331)</f>
        <v>1</v>
      </c>
      <c r="E332" s="46">
        <f t="shared" ref="E332" si="307">COUNT(E331)</f>
        <v>1</v>
      </c>
      <c r="F332" s="46">
        <f t="shared" ref="F332" si="308">COUNT(F331)</f>
        <v>1</v>
      </c>
      <c r="G332" s="46">
        <f t="shared" ref="G332" si="309">COUNT(G331)</f>
        <v>0</v>
      </c>
      <c r="H332" s="46">
        <f t="shared" ref="H332" si="310">COUNT(H331)</f>
        <v>1</v>
      </c>
    </row>
    <row r="333" spans="1:8" x14ac:dyDescent="0.25">
      <c r="A333" s="66" t="s">
        <v>191</v>
      </c>
      <c r="B333" s="31"/>
      <c r="C333" s="31"/>
      <c r="D333" s="48">
        <f>D332+D330+D328+D326+D324</f>
        <v>4</v>
      </c>
      <c r="E333" s="48">
        <f t="shared" ref="E333:H333" si="311">E332+E330+E328+E326+E324</f>
        <v>5</v>
      </c>
      <c r="F333" s="48">
        <f t="shared" si="311"/>
        <v>3</v>
      </c>
      <c r="G333" s="48">
        <f t="shared" si="311"/>
        <v>1</v>
      </c>
      <c r="H333" s="48">
        <f t="shared" si="311"/>
        <v>5</v>
      </c>
    </row>
    <row r="334" spans="1:8" hidden="1" x14ac:dyDescent="0.25">
      <c r="A334" s="37" t="s">
        <v>192</v>
      </c>
      <c r="B334" s="28" t="s">
        <v>46</v>
      </c>
      <c r="C334" s="35" t="s">
        <v>406</v>
      </c>
      <c r="D334" s="38">
        <v>4</v>
      </c>
      <c r="E334" s="39">
        <v>4</v>
      </c>
      <c r="F334" s="39">
        <v>4</v>
      </c>
      <c r="G334" s="38"/>
      <c r="H334" s="38">
        <v>4</v>
      </c>
    </row>
    <row r="335" spans="1:8" hidden="1" x14ac:dyDescent="0.25">
      <c r="A335" s="37" t="s">
        <v>192</v>
      </c>
      <c r="B335" s="47" t="s">
        <v>255</v>
      </c>
      <c r="C335" s="42"/>
      <c r="D335" s="46">
        <f t="shared" ref="D335" si="312">COUNT(D334)</f>
        <v>1</v>
      </c>
      <c r="E335" s="46">
        <f t="shared" ref="E335" si="313">COUNT(E334)</f>
        <v>1</v>
      </c>
      <c r="F335" s="46">
        <f t="shared" ref="F335" si="314">COUNT(F334)</f>
        <v>1</v>
      </c>
      <c r="G335" s="46">
        <f t="shared" ref="G335" si="315">COUNT(G334)</f>
        <v>0</v>
      </c>
      <c r="H335" s="46">
        <f t="shared" ref="H335" si="316">COUNT(H334)</f>
        <v>1</v>
      </c>
    </row>
    <row r="336" spans="1:8" ht="30" x14ac:dyDescent="0.25">
      <c r="A336" s="66" t="s">
        <v>193</v>
      </c>
      <c r="B336" s="31"/>
      <c r="C336" s="31"/>
      <c r="D336" s="48">
        <f>D335</f>
        <v>1</v>
      </c>
      <c r="E336" s="48">
        <f t="shared" ref="E336:H336" si="317">E335</f>
        <v>1</v>
      </c>
      <c r="F336" s="48">
        <f t="shared" si="317"/>
        <v>1</v>
      </c>
      <c r="G336" s="48">
        <f t="shared" si="317"/>
        <v>0</v>
      </c>
      <c r="H336" s="48">
        <f t="shared" si="317"/>
        <v>1</v>
      </c>
    </row>
    <row r="337" spans="1:8" hidden="1" x14ac:dyDescent="0.25">
      <c r="A337" s="68" t="s">
        <v>194</v>
      </c>
      <c r="B337" s="43"/>
      <c r="C337" s="43"/>
      <c r="D337" s="69">
        <f>D336+D333+D322+D317+D307+D304+D295+D287+D282+D279+D276+D269+D262+D236+D231+D226+D223+D218+D213+D208+D203+D198+D184+D176+D170+D165+D152+D140+D137+D133+D128+D125+D120</f>
        <v>59</v>
      </c>
      <c r="E337" s="69">
        <f t="shared" ref="E337:H337" si="318">E336+E333+E322+E317+E307+E304+E295+E287+E282+E279+E276+E269+E262+E236+E231+E226+E223+E218+E213+E208+E203+E198+E184+E176+E170+E165+E152+E140+E137+E133+E128+E125+E120</f>
        <v>202</v>
      </c>
      <c r="F337" s="69">
        <f t="shared" si="318"/>
        <v>167</v>
      </c>
      <c r="G337" s="69">
        <f t="shared" si="318"/>
        <v>71</v>
      </c>
      <c r="H337" s="69">
        <f t="shared" si="318"/>
        <v>192</v>
      </c>
    </row>
    <row r="338" spans="1:8" x14ac:dyDescent="0.25">
      <c r="A338" s="67"/>
      <c r="B338"/>
      <c r="C338"/>
      <c r="D338"/>
      <c r="E338"/>
      <c r="F338"/>
      <c r="G338"/>
      <c r="H338"/>
    </row>
    <row r="339" spans="1:8" x14ac:dyDescent="0.25">
      <c r="A339" s="67"/>
      <c r="B339"/>
      <c r="C339"/>
      <c r="D339"/>
      <c r="E339"/>
      <c r="F339"/>
      <c r="G339"/>
      <c r="H339"/>
    </row>
    <row r="340" spans="1:8" x14ac:dyDescent="0.25">
      <c r="A340" s="67"/>
      <c r="B340"/>
      <c r="C340"/>
      <c r="D340"/>
      <c r="E340"/>
      <c r="F340"/>
      <c r="G340"/>
      <c r="H340"/>
    </row>
    <row r="341" spans="1:8" x14ac:dyDescent="0.25">
      <c r="A341" s="67"/>
      <c r="B341"/>
      <c r="C341"/>
      <c r="D341"/>
      <c r="E341"/>
      <c r="F341"/>
      <c r="G341"/>
      <c r="H341"/>
    </row>
    <row r="342" spans="1:8" x14ac:dyDescent="0.25">
      <c r="A342" s="67"/>
      <c r="B342"/>
      <c r="C342"/>
      <c r="D342"/>
      <c r="E342"/>
      <c r="F342"/>
      <c r="G342"/>
      <c r="H342"/>
    </row>
    <row r="343" spans="1:8" x14ac:dyDescent="0.25">
      <c r="A343" s="67"/>
      <c r="B343"/>
      <c r="C343"/>
      <c r="D343"/>
      <c r="E343"/>
      <c r="F343"/>
      <c r="G343"/>
      <c r="H343"/>
    </row>
    <row r="344" spans="1:8" x14ac:dyDescent="0.25">
      <c r="A344" s="67"/>
      <c r="B344"/>
      <c r="C344"/>
      <c r="D344"/>
      <c r="E344"/>
      <c r="F344"/>
      <c r="G344"/>
      <c r="H344"/>
    </row>
  </sheetData>
  <autoFilter ref="A6:H337">
    <filterColumn colId="0">
      <colorFilter dxfId="11"/>
    </filterColumn>
  </autoFilter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F148"/>
  <sheetViews>
    <sheetView view="pageBreakPreview" zoomScale="110" zoomScaleSheetLayoutView="110" workbookViewId="0">
      <selection activeCell="E10" sqref="E10"/>
    </sheetView>
  </sheetViews>
  <sheetFormatPr defaultColWidth="9.140625" defaultRowHeight="15" x14ac:dyDescent="0.25"/>
  <cols>
    <col min="1" max="1" width="26.85546875" style="20" customWidth="1"/>
    <col min="2" max="2" width="2.85546875" style="20" bestFit="1" customWidth="1"/>
    <col min="3" max="3" width="42.140625" style="12" customWidth="1"/>
    <col min="4" max="4" width="9.85546875" style="13" bestFit="1" customWidth="1"/>
    <col min="5" max="5" width="16" style="14" bestFit="1" customWidth="1"/>
    <col min="6" max="6" width="9.140625" style="14"/>
    <col min="7" max="16384" width="9.140625" style="12"/>
  </cols>
  <sheetData>
    <row r="1" spans="1:6" ht="28.5" x14ac:dyDescent="0.25">
      <c r="A1" s="23" t="s">
        <v>198</v>
      </c>
      <c r="B1" s="23" t="s">
        <v>407</v>
      </c>
      <c r="C1" s="23" t="s">
        <v>199</v>
      </c>
      <c r="D1" s="23" t="s">
        <v>200</v>
      </c>
      <c r="E1" s="23" t="s">
        <v>201</v>
      </c>
      <c r="F1" s="14" t="s">
        <v>410</v>
      </c>
    </row>
    <row r="2" spans="1:6" ht="28.5" hidden="1" customHeight="1" x14ac:dyDescent="0.25">
      <c r="A2" s="53" t="s">
        <v>45</v>
      </c>
      <c r="B2" s="53">
        <v>80</v>
      </c>
      <c r="C2" s="15" t="s">
        <v>47</v>
      </c>
      <c r="D2" s="17">
        <v>100</v>
      </c>
      <c r="E2" s="16">
        <v>1</v>
      </c>
    </row>
    <row r="3" spans="1:6" ht="42" hidden="1" customHeight="1" x14ac:dyDescent="0.25">
      <c r="A3" s="53" t="s">
        <v>52</v>
      </c>
      <c r="B3" s="53">
        <v>80</v>
      </c>
      <c r="C3" s="15" t="s">
        <v>195</v>
      </c>
      <c r="D3" s="17">
        <v>98.872744308339293</v>
      </c>
      <c r="E3" s="16">
        <v>1</v>
      </c>
    </row>
    <row r="4" spans="1:6" ht="14.1" hidden="1" customHeight="1" x14ac:dyDescent="0.25">
      <c r="A4" s="53" t="s">
        <v>4</v>
      </c>
      <c r="B4" s="53">
        <v>80</v>
      </c>
      <c r="C4" s="15" t="s">
        <v>53</v>
      </c>
      <c r="D4" s="17">
        <v>79.247844311457087</v>
      </c>
      <c r="E4" s="16">
        <v>1</v>
      </c>
    </row>
    <row r="5" spans="1:6" ht="42" hidden="1" customHeight="1" x14ac:dyDescent="0.25">
      <c r="A5" s="53" t="s">
        <v>75</v>
      </c>
      <c r="B5" s="53">
        <v>80</v>
      </c>
      <c r="C5" s="22" t="s">
        <v>195</v>
      </c>
      <c r="D5" s="17">
        <v>100</v>
      </c>
      <c r="E5" s="16">
        <v>1</v>
      </c>
    </row>
    <row r="6" spans="1:6" ht="14.1" hidden="1" customHeight="1" x14ac:dyDescent="0.25">
      <c r="A6" s="15" t="s">
        <v>79</v>
      </c>
      <c r="B6" s="53">
        <v>80</v>
      </c>
      <c r="C6" s="15" t="s">
        <v>82</v>
      </c>
      <c r="D6" s="17">
        <v>62.789899586127376</v>
      </c>
      <c r="E6" s="14" t="s">
        <v>417</v>
      </c>
    </row>
    <row r="7" spans="1:6" ht="30" hidden="1" x14ac:dyDescent="0.25">
      <c r="A7" s="15" t="s">
        <v>79</v>
      </c>
      <c r="B7" s="53">
        <v>80</v>
      </c>
      <c r="C7" s="15" t="s">
        <v>80</v>
      </c>
      <c r="D7" s="17">
        <v>30.981420344962491</v>
      </c>
      <c r="E7" s="14" t="s">
        <v>418</v>
      </c>
    </row>
    <row r="8" spans="1:6" ht="14.1" hidden="1" customHeight="1" x14ac:dyDescent="0.25">
      <c r="A8" s="53" t="s">
        <v>87</v>
      </c>
      <c r="B8" s="53">
        <v>80</v>
      </c>
      <c r="C8" s="15" t="s">
        <v>53</v>
      </c>
      <c r="D8" s="17">
        <v>100</v>
      </c>
      <c r="E8" s="16">
        <v>1</v>
      </c>
    </row>
    <row r="9" spans="1:6" ht="42" hidden="1" customHeight="1" x14ac:dyDescent="0.25">
      <c r="A9" s="53" t="s">
        <v>93</v>
      </c>
      <c r="B9" s="53">
        <v>80</v>
      </c>
      <c r="C9" s="15" t="s">
        <v>195</v>
      </c>
      <c r="D9" s="17">
        <v>99.154664808831129</v>
      </c>
      <c r="E9" s="16">
        <v>1</v>
      </c>
    </row>
    <row r="10" spans="1:6" ht="14.1" customHeight="1" x14ac:dyDescent="0.25">
      <c r="A10" s="53" t="s">
        <v>95</v>
      </c>
      <c r="B10" s="53">
        <v>80</v>
      </c>
      <c r="C10" s="15" t="s">
        <v>96</v>
      </c>
      <c r="D10" s="17">
        <v>100</v>
      </c>
      <c r="E10" s="16" t="s">
        <v>418</v>
      </c>
    </row>
    <row r="11" spans="1:6" ht="14.1" hidden="1" customHeight="1" x14ac:dyDescent="0.25">
      <c r="A11" s="53" t="s">
        <v>99</v>
      </c>
      <c r="B11" s="53">
        <v>80</v>
      </c>
      <c r="C11" s="15" t="s">
        <v>100</v>
      </c>
      <c r="D11" s="17">
        <v>100</v>
      </c>
      <c r="E11" s="16">
        <v>1</v>
      </c>
    </row>
    <row r="12" spans="1:6" ht="14.1" hidden="1" customHeight="1" x14ac:dyDescent="0.25">
      <c r="A12" s="15" t="s">
        <v>103</v>
      </c>
      <c r="B12" s="53">
        <v>80</v>
      </c>
      <c r="C12" s="15" t="s">
        <v>104</v>
      </c>
      <c r="D12" s="17">
        <v>59.414285557711068</v>
      </c>
      <c r="E12" s="71" t="s">
        <v>418</v>
      </c>
    </row>
    <row r="13" spans="1:6" ht="30" hidden="1" x14ac:dyDescent="0.25">
      <c r="A13" s="15" t="s">
        <v>103</v>
      </c>
      <c r="B13" s="53">
        <v>80</v>
      </c>
      <c r="C13" s="15" t="s">
        <v>106</v>
      </c>
      <c r="D13" s="17">
        <v>37.668102456186496</v>
      </c>
      <c r="E13" s="16" t="s">
        <v>417</v>
      </c>
    </row>
    <row r="14" spans="1:6" ht="14.1" hidden="1" customHeight="1" x14ac:dyDescent="0.25">
      <c r="A14" s="53" t="s">
        <v>113</v>
      </c>
      <c r="B14" s="53">
        <v>80</v>
      </c>
      <c r="C14" s="15" t="s">
        <v>114</v>
      </c>
      <c r="D14" s="17">
        <v>100</v>
      </c>
      <c r="E14" s="16">
        <v>1</v>
      </c>
    </row>
    <row r="15" spans="1:6" ht="14.1" hidden="1" customHeight="1" x14ac:dyDescent="0.25">
      <c r="A15" s="53" t="s">
        <v>121</v>
      </c>
      <c r="B15" s="53">
        <v>80</v>
      </c>
      <c r="C15" s="15" t="s">
        <v>122</v>
      </c>
      <c r="D15" s="17">
        <v>100</v>
      </c>
      <c r="E15" s="16" t="s">
        <v>417</v>
      </c>
    </row>
    <row r="16" spans="1:6" ht="14.1" hidden="1" customHeight="1" x14ac:dyDescent="0.25">
      <c r="A16" s="53" t="s">
        <v>125</v>
      </c>
      <c r="B16" s="53">
        <v>80</v>
      </c>
      <c r="C16" s="15" t="s">
        <v>126</v>
      </c>
      <c r="D16" s="17">
        <v>100</v>
      </c>
      <c r="E16" s="16">
        <v>1</v>
      </c>
    </row>
    <row r="17" spans="1:5" ht="14.1" hidden="1" customHeight="1" x14ac:dyDescent="0.25">
      <c r="A17" s="53" t="s">
        <v>129</v>
      </c>
      <c r="B17" s="53">
        <v>80</v>
      </c>
      <c r="C17" s="15" t="s">
        <v>130</v>
      </c>
      <c r="D17" s="17">
        <v>100</v>
      </c>
      <c r="E17" s="16" t="s">
        <v>418</v>
      </c>
    </row>
    <row r="18" spans="1:5" ht="14.1" hidden="1" customHeight="1" x14ac:dyDescent="0.25">
      <c r="A18" s="53" t="s">
        <v>135</v>
      </c>
      <c r="B18" s="53">
        <v>80</v>
      </c>
      <c r="C18" s="15" t="s">
        <v>53</v>
      </c>
      <c r="D18" s="17">
        <v>100</v>
      </c>
      <c r="E18" s="16">
        <v>1</v>
      </c>
    </row>
    <row r="19" spans="1:5" ht="60" hidden="1" x14ac:dyDescent="0.25">
      <c r="A19" s="15" t="s">
        <v>137</v>
      </c>
      <c r="B19" s="53">
        <v>80</v>
      </c>
      <c r="C19" s="15" t="s">
        <v>195</v>
      </c>
      <c r="D19" s="17">
        <v>63.30955387923678</v>
      </c>
      <c r="E19" s="16">
        <v>1</v>
      </c>
    </row>
    <row r="20" spans="1:5" ht="30" hidden="1" x14ac:dyDescent="0.25">
      <c r="A20" s="15" t="s">
        <v>137</v>
      </c>
      <c r="B20" s="53">
        <v>80</v>
      </c>
      <c r="C20" s="15" t="s">
        <v>53</v>
      </c>
      <c r="D20" s="17">
        <v>36.69044612076322</v>
      </c>
      <c r="E20" s="16">
        <v>3</v>
      </c>
    </row>
    <row r="21" spans="1:5" ht="30" hidden="1" x14ac:dyDescent="0.25">
      <c r="A21" s="15" t="s">
        <v>139</v>
      </c>
      <c r="B21" s="53">
        <v>80</v>
      </c>
      <c r="C21" s="15" t="s">
        <v>53</v>
      </c>
      <c r="D21" s="17">
        <v>48.057622396629633</v>
      </c>
      <c r="E21" s="16">
        <v>3</v>
      </c>
    </row>
    <row r="22" spans="1:5" ht="30" hidden="1" x14ac:dyDescent="0.25">
      <c r="A22" s="15" t="s">
        <v>139</v>
      </c>
      <c r="B22" s="53">
        <v>80</v>
      </c>
      <c r="C22" s="15" t="s">
        <v>140</v>
      </c>
      <c r="D22" s="17">
        <v>19.278700778038257</v>
      </c>
      <c r="E22" s="16" t="s">
        <v>417</v>
      </c>
    </row>
    <row r="23" spans="1:5" ht="60" hidden="1" x14ac:dyDescent="0.25">
      <c r="A23" s="15" t="s">
        <v>139</v>
      </c>
      <c r="B23" s="53">
        <v>80</v>
      </c>
      <c r="C23" s="15" t="s">
        <v>195</v>
      </c>
      <c r="D23" s="17">
        <v>12.643971052899804</v>
      </c>
      <c r="E23" s="16">
        <v>3</v>
      </c>
    </row>
    <row r="24" spans="1:5" ht="30" hidden="1" x14ac:dyDescent="0.25">
      <c r="A24" s="15" t="s">
        <v>139</v>
      </c>
      <c r="B24" s="53">
        <v>80</v>
      </c>
      <c r="C24" s="15" t="s">
        <v>142</v>
      </c>
      <c r="D24" s="17">
        <v>10.835966432235926</v>
      </c>
      <c r="E24" s="16">
        <v>3</v>
      </c>
    </row>
    <row r="25" spans="1:5" ht="30" hidden="1" x14ac:dyDescent="0.25">
      <c r="A25" s="15" t="s">
        <v>139</v>
      </c>
      <c r="B25" s="53">
        <v>80</v>
      </c>
      <c r="C25" s="15" t="s">
        <v>205</v>
      </c>
      <c r="D25" s="17">
        <v>9.1837393401963787</v>
      </c>
      <c r="E25" s="16">
        <v>3</v>
      </c>
    </row>
    <row r="26" spans="1:5" ht="14.1" hidden="1" customHeight="1" x14ac:dyDescent="0.25">
      <c r="A26" s="53" t="s">
        <v>151</v>
      </c>
      <c r="B26" s="53">
        <v>80</v>
      </c>
      <c r="C26" s="15" t="s">
        <v>152</v>
      </c>
      <c r="D26" s="17">
        <v>100</v>
      </c>
      <c r="E26" s="16" t="s">
        <v>418</v>
      </c>
    </row>
    <row r="27" spans="1:5" ht="14.1" hidden="1" customHeight="1" x14ac:dyDescent="0.25">
      <c r="A27" s="15" t="s">
        <v>155</v>
      </c>
      <c r="B27" s="53">
        <v>80</v>
      </c>
      <c r="C27" s="15" t="s">
        <v>156</v>
      </c>
      <c r="D27" s="17">
        <v>54.373635985541981</v>
      </c>
      <c r="E27" s="16" t="s">
        <v>418</v>
      </c>
    </row>
    <row r="28" spans="1:5" ht="42" hidden="1" customHeight="1" x14ac:dyDescent="0.25">
      <c r="A28" s="53" t="s">
        <v>160</v>
      </c>
      <c r="B28" s="53">
        <v>80</v>
      </c>
      <c r="C28" s="15" t="s">
        <v>195</v>
      </c>
      <c r="D28" s="17">
        <v>100</v>
      </c>
      <c r="E28" s="16">
        <v>1</v>
      </c>
    </row>
    <row r="29" spans="1:5" ht="14.1" hidden="1" customHeight="1" x14ac:dyDescent="0.25">
      <c r="A29" s="53" t="s">
        <v>162</v>
      </c>
      <c r="B29" s="53">
        <v>80</v>
      </c>
      <c r="C29" s="15" t="s">
        <v>163</v>
      </c>
      <c r="D29" s="17">
        <v>100</v>
      </c>
      <c r="E29" s="16" t="s">
        <v>417</v>
      </c>
    </row>
    <row r="30" spans="1:5" ht="14.1" hidden="1" customHeight="1" x14ac:dyDescent="0.25">
      <c r="A30" s="15" t="s">
        <v>166</v>
      </c>
      <c r="B30" s="53">
        <v>80</v>
      </c>
      <c r="C30" s="15" t="s">
        <v>53</v>
      </c>
      <c r="D30" s="17">
        <v>87.74101168737694</v>
      </c>
      <c r="E30" s="16">
        <v>1</v>
      </c>
    </row>
    <row r="31" spans="1:5" ht="30" hidden="1" x14ac:dyDescent="0.25">
      <c r="A31" s="15" t="s">
        <v>166</v>
      </c>
      <c r="B31" s="53">
        <v>80</v>
      </c>
      <c r="C31" s="15" t="s">
        <v>47</v>
      </c>
      <c r="D31" s="17">
        <v>12.258988312623051</v>
      </c>
      <c r="E31" s="16">
        <v>3</v>
      </c>
    </row>
    <row r="32" spans="1:5" ht="14.1" hidden="1" customHeight="1" x14ac:dyDescent="0.25">
      <c r="A32" s="53" t="s">
        <v>168</v>
      </c>
      <c r="B32" s="53">
        <v>80</v>
      </c>
      <c r="C32" s="15" t="s">
        <v>53</v>
      </c>
      <c r="D32" s="17">
        <v>93.314346276936519</v>
      </c>
      <c r="E32" s="16">
        <v>1</v>
      </c>
    </row>
    <row r="33" spans="1:5" ht="42" hidden="1" customHeight="1" x14ac:dyDescent="0.25">
      <c r="A33" s="53" t="s">
        <v>174</v>
      </c>
      <c r="B33" s="53">
        <v>80</v>
      </c>
      <c r="C33" s="15" t="s">
        <v>195</v>
      </c>
      <c r="D33" s="17">
        <v>100</v>
      </c>
      <c r="E33" s="16">
        <v>1</v>
      </c>
    </row>
    <row r="34" spans="1:5" ht="14.1" hidden="1" customHeight="1" x14ac:dyDescent="0.25">
      <c r="A34" s="15" t="s">
        <v>176</v>
      </c>
      <c r="B34" s="53">
        <v>80</v>
      </c>
      <c r="C34" s="15" t="s">
        <v>126</v>
      </c>
      <c r="D34" s="17">
        <v>54.020009708214225</v>
      </c>
      <c r="E34" s="16">
        <v>1</v>
      </c>
    </row>
    <row r="35" spans="1:5" ht="30" hidden="1" x14ac:dyDescent="0.25">
      <c r="A35" s="15" t="s">
        <v>176</v>
      </c>
      <c r="B35" s="53">
        <v>80</v>
      </c>
      <c r="C35" s="15" t="s">
        <v>53</v>
      </c>
      <c r="D35" s="17">
        <v>45.979990291785775</v>
      </c>
      <c r="E35" s="16">
        <v>3</v>
      </c>
    </row>
    <row r="36" spans="1:5" ht="42" hidden="1" customHeight="1" x14ac:dyDescent="0.25">
      <c r="A36" s="53" t="s">
        <v>180</v>
      </c>
      <c r="B36" s="53">
        <v>80</v>
      </c>
      <c r="C36" s="21" t="s">
        <v>197</v>
      </c>
      <c r="D36" s="17">
        <v>100</v>
      </c>
      <c r="E36" s="16">
        <v>1</v>
      </c>
    </row>
    <row r="37" spans="1:5" ht="14.1" hidden="1" customHeight="1" x14ac:dyDescent="0.25">
      <c r="A37" s="15" t="s">
        <v>184</v>
      </c>
      <c r="B37" s="53">
        <v>80</v>
      </c>
      <c r="C37" s="15" t="s">
        <v>185</v>
      </c>
      <c r="D37" s="17">
        <v>49.80567083322979</v>
      </c>
      <c r="E37" s="16">
        <v>3</v>
      </c>
    </row>
    <row r="38" spans="1:5" ht="30" hidden="1" x14ac:dyDescent="0.25">
      <c r="A38" s="15" t="s">
        <v>184</v>
      </c>
      <c r="B38" s="53">
        <v>80</v>
      </c>
      <c r="C38" s="15" t="s">
        <v>187</v>
      </c>
      <c r="D38" s="17">
        <v>21.455480728610123</v>
      </c>
      <c r="E38" s="16">
        <v>3</v>
      </c>
    </row>
    <row r="39" spans="1:5" ht="30" hidden="1" x14ac:dyDescent="0.25">
      <c r="A39" s="15" t="s">
        <v>184</v>
      </c>
      <c r="B39" s="53">
        <v>80</v>
      </c>
      <c r="C39" s="15" t="s">
        <v>58</v>
      </c>
      <c r="D39" s="17">
        <v>15.951889863571978</v>
      </c>
      <c r="E39" s="16">
        <v>3</v>
      </c>
    </row>
    <row r="40" spans="1:5" ht="30" hidden="1" x14ac:dyDescent="0.25">
      <c r="A40" s="15" t="s">
        <v>184</v>
      </c>
      <c r="B40" s="53">
        <v>80</v>
      </c>
      <c r="C40" s="15" t="s">
        <v>189</v>
      </c>
      <c r="D40" s="17">
        <v>12.786958574588105</v>
      </c>
      <c r="E40" s="16">
        <v>3</v>
      </c>
    </row>
    <row r="41" spans="1:5" ht="42" hidden="1" customHeight="1" x14ac:dyDescent="0.25">
      <c r="A41" s="53" t="s">
        <v>192</v>
      </c>
      <c r="B41" s="53">
        <v>80</v>
      </c>
      <c r="C41" s="15" t="s">
        <v>195</v>
      </c>
      <c r="D41" s="17">
        <v>100</v>
      </c>
      <c r="E41" s="16">
        <v>1</v>
      </c>
    </row>
    <row r="42" spans="1:5" ht="60" hidden="1" x14ac:dyDescent="0.25">
      <c r="A42" s="53" t="s">
        <v>45</v>
      </c>
      <c r="B42" s="53">
        <v>92</v>
      </c>
      <c r="C42" s="15" t="s">
        <v>195</v>
      </c>
      <c r="D42" s="17">
        <v>96.533204420302155</v>
      </c>
      <c r="E42" s="16">
        <v>1</v>
      </c>
    </row>
    <row r="43" spans="1:5" ht="60" hidden="1" x14ac:dyDescent="0.25">
      <c r="A43" s="53" t="s">
        <v>50</v>
      </c>
      <c r="B43" s="53">
        <v>92</v>
      </c>
      <c r="C43" s="15" t="s">
        <v>195</v>
      </c>
      <c r="D43" s="17">
        <v>100</v>
      </c>
      <c r="E43" s="16">
        <v>1</v>
      </c>
    </row>
    <row r="44" spans="1:5" ht="60" hidden="1" x14ac:dyDescent="0.25">
      <c r="A44" s="53" t="s">
        <v>52</v>
      </c>
      <c r="B44" s="53">
        <v>92</v>
      </c>
      <c r="C44" s="15" t="s">
        <v>195</v>
      </c>
      <c r="D44" s="17">
        <v>98.423648549002891</v>
      </c>
      <c r="E44" s="16">
        <v>1</v>
      </c>
    </row>
    <row r="45" spans="1:5" ht="60" hidden="1" x14ac:dyDescent="0.25">
      <c r="A45" s="15" t="s">
        <v>4</v>
      </c>
      <c r="B45" s="53">
        <v>92</v>
      </c>
      <c r="C45" s="22" t="s">
        <v>195</v>
      </c>
      <c r="D45" s="17">
        <v>67.481464967296674</v>
      </c>
      <c r="E45" s="16">
        <v>1</v>
      </c>
    </row>
    <row r="46" spans="1:5" hidden="1" x14ac:dyDescent="0.25">
      <c r="A46" s="15" t="s">
        <v>4</v>
      </c>
      <c r="B46" s="53">
        <v>92</v>
      </c>
      <c r="C46" s="15" t="s">
        <v>53</v>
      </c>
      <c r="D46" s="17">
        <v>19.871112056489533</v>
      </c>
      <c r="E46" s="16">
        <v>3</v>
      </c>
    </row>
    <row r="47" spans="1:5" hidden="1" x14ac:dyDescent="0.25">
      <c r="A47" s="15" t="s">
        <v>4</v>
      </c>
      <c r="B47" s="53">
        <v>92</v>
      </c>
      <c r="C47" s="15" t="s">
        <v>56</v>
      </c>
      <c r="D47" s="17">
        <v>11.675598441569189</v>
      </c>
      <c r="E47" s="16">
        <v>3</v>
      </c>
    </row>
    <row r="48" spans="1:5" ht="60" hidden="1" x14ac:dyDescent="0.25">
      <c r="A48" s="53" t="s">
        <v>75</v>
      </c>
      <c r="B48" s="53">
        <v>92</v>
      </c>
      <c r="C48" s="15" t="s">
        <v>195</v>
      </c>
      <c r="D48" s="17">
        <v>100</v>
      </c>
      <c r="E48" s="16">
        <v>1</v>
      </c>
    </row>
    <row r="49" spans="1:5" ht="60" hidden="1" x14ac:dyDescent="0.25">
      <c r="A49" s="53" t="s">
        <v>77</v>
      </c>
      <c r="B49" s="53">
        <v>92</v>
      </c>
      <c r="C49" s="15" t="s">
        <v>195</v>
      </c>
      <c r="D49" s="17">
        <v>100</v>
      </c>
      <c r="E49" s="16">
        <v>1</v>
      </c>
    </row>
    <row r="50" spans="1:5" ht="60" hidden="1" x14ac:dyDescent="0.25">
      <c r="A50" s="53" t="s">
        <v>79</v>
      </c>
      <c r="B50" s="53">
        <v>92</v>
      </c>
      <c r="C50" s="15" t="s">
        <v>195</v>
      </c>
      <c r="D50" s="17">
        <v>92.720721641947591</v>
      </c>
      <c r="E50" s="16">
        <v>1</v>
      </c>
    </row>
    <row r="51" spans="1:5" ht="60" hidden="1" x14ac:dyDescent="0.25">
      <c r="A51" s="15" t="s">
        <v>87</v>
      </c>
      <c r="B51" s="53">
        <v>92</v>
      </c>
      <c r="C51" s="15" t="s">
        <v>195</v>
      </c>
      <c r="D51" s="17">
        <v>68.944688362549897</v>
      </c>
      <c r="E51" s="16">
        <v>1</v>
      </c>
    </row>
    <row r="52" spans="1:5" ht="30" hidden="1" x14ac:dyDescent="0.25">
      <c r="A52" s="15" t="s">
        <v>87</v>
      </c>
      <c r="B52" s="53">
        <v>92</v>
      </c>
      <c r="C52" s="15" t="s">
        <v>53</v>
      </c>
      <c r="D52" s="17">
        <v>28.726473287806233</v>
      </c>
      <c r="E52" s="16">
        <v>3</v>
      </c>
    </row>
    <row r="53" spans="1:5" ht="60" hidden="1" x14ac:dyDescent="0.25">
      <c r="A53" s="53" t="s">
        <v>93</v>
      </c>
      <c r="B53" s="53">
        <v>92</v>
      </c>
      <c r="C53" s="15" t="s">
        <v>195</v>
      </c>
      <c r="D53" s="17">
        <v>98.698362737337604</v>
      </c>
      <c r="E53" s="16">
        <v>1</v>
      </c>
    </row>
    <row r="54" spans="1:5" ht="60" hidden="1" x14ac:dyDescent="0.25">
      <c r="A54" s="53" t="s">
        <v>95</v>
      </c>
      <c r="B54" s="53">
        <v>92</v>
      </c>
      <c r="C54" s="15" t="s">
        <v>195</v>
      </c>
      <c r="D54" s="17">
        <v>96.21239368206264</v>
      </c>
      <c r="E54" s="16">
        <v>1</v>
      </c>
    </row>
    <row r="55" spans="1:5" ht="60" hidden="1" x14ac:dyDescent="0.25">
      <c r="A55" s="15" t="s">
        <v>99</v>
      </c>
      <c r="B55" s="53">
        <v>92</v>
      </c>
      <c r="C55" s="15" t="s">
        <v>195</v>
      </c>
      <c r="D55" s="17">
        <v>73.031625372335668</v>
      </c>
      <c r="E55" s="16">
        <v>1</v>
      </c>
    </row>
    <row r="56" spans="1:5" ht="30" hidden="1" x14ac:dyDescent="0.25">
      <c r="A56" s="15" t="s">
        <v>99</v>
      </c>
      <c r="B56" s="53">
        <v>92</v>
      </c>
      <c r="C56" s="15" t="s">
        <v>100</v>
      </c>
      <c r="D56" s="17">
        <v>17.448177482486134</v>
      </c>
      <c r="E56" s="16">
        <v>3</v>
      </c>
    </row>
    <row r="57" spans="1:5" ht="30" hidden="1" x14ac:dyDescent="0.25">
      <c r="A57" s="15" t="s">
        <v>99</v>
      </c>
      <c r="B57" s="53">
        <v>92</v>
      </c>
      <c r="C57" s="15" t="s">
        <v>53</v>
      </c>
      <c r="D57" s="17">
        <v>9.5201971451781962</v>
      </c>
      <c r="E57" s="16">
        <v>3</v>
      </c>
    </row>
    <row r="58" spans="1:5" ht="60" hidden="1" x14ac:dyDescent="0.25">
      <c r="A58" s="15" t="s">
        <v>103</v>
      </c>
      <c r="B58" s="53">
        <v>92</v>
      </c>
      <c r="C58" s="15" t="s">
        <v>195</v>
      </c>
      <c r="D58" s="17">
        <v>80.257970185414948</v>
      </c>
      <c r="E58" s="16">
        <v>1</v>
      </c>
    </row>
    <row r="59" spans="1:5" ht="30" hidden="1" x14ac:dyDescent="0.25">
      <c r="A59" s="15" t="s">
        <v>103</v>
      </c>
      <c r="B59" s="53">
        <v>92</v>
      </c>
      <c r="C59" s="15" t="s">
        <v>53</v>
      </c>
      <c r="D59" s="17">
        <v>9.1667718312789059</v>
      </c>
      <c r="E59" s="16">
        <v>3</v>
      </c>
    </row>
    <row r="60" spans="1:5" ht="60" hidden="1" x14ac:dyDescent="0.25">
      <c r="A60" s="53" t="s">
        <v>113</v>
      </c>
      <c r="B60" s="53">
        <v>92</v>
      </c>
      <c r="C60" s="15" t="s">
        <v>195</v>
      </c>
      <c r="D60" s="17">
        <v>95.546855670719424</v>
      </c>
      <c r="E60" s="16">
        <v>1</v>
      </c>
    </row>
    <row r="61" spans="1:5" ht="60" hidden="1" x14ac:dyDescent="0.25">
      <c r="A61" s="53" t="s">
        <v>117</v>
      </c>
      <c r="B61" s="53">
        <v>92</v>
      </c>
      <c r="C61" s="15" t="s">
        <v>195</v>
      </c>
      <c r="D61" s="17">
        <v>96.471091816638051</v>
      </c>
      <c r="E61" s="16">
        <v>1</v>
      </c>
    </row>
    <row r="62" spans="1:5" ht="60" hidden="1" x14ac:dyDescent="0.25">
      <c r="A62" s="53" t="s">
        <v>121</v>
      </c>
      <c r="B62" s="53">
        <v>92</v>
      </c>
      <c r="C62" s="15" t="s">
        <v>195</v>
      </c>
      <c r="D62" s="17">
        <v>94.59889980906452</v>
      </c>
      <c r="E62" s="16">
        <v>1</v>
      </c>
    </row>
    <row r="63" spans="1:5" ht="60" hidden="1" x14ac:dyDescent="0.25">
      <c r="A63" s="15" t="s">
        <v>125</v>
      </c>
      <c r="B63" s="53">
        <v>92</v>
      </c>
      <c r="C63" s="15" t="s">
        <v>195</v>
      </c>
      <c r="D63" s="17">
        <v>74.151488690027762</v>
      </c>
      <c r="E63" s="16">
        <v>1</v>
      </c>
    </row>
    <row r="64" spans="1:5" ht="30" hidden="1" x14ac:dyDescent="0.25">
      <c r="A64" s="15" t="s">
        <v>125</v>
      </c>
      <c r="B64" s="53">
        <v>92</v>
      </c>
      <c r="C64" s="15" t="s">
        <v>126</v>
      </c>
      <c r="D64" s="17">
        <v>25.848511309972245</v>
      </c>
      <c r="E64" s="16">
        <v>3</v>
      </c>
    </row>
    <row r="65" spans="1:5" ht="60" hidden="1" x14ac:dyDescent="0.25">
      <c r="A65" s="15" t="s">
        <v>129</v>
      </c>
      <c r="B65" s="53">
        <v>92</v>
      </c>
      <c r="C65" s="15" t="s">
        <v>195</v>
      </c>
      <c r="D65" s="17">
        <v>90.565913365423128</v>
      </c>
      <c r="E65" s="16">
        <v>1</v>
      </c>
    </row>
    <row r="66" spans="1:5" ht="30" hidden="1" x14ac:dyDescent="0.25">
      <c r="A66" s="15" t="s">
        <v>129</v>
      </c>
      <c r="B66" s="53">
        <v>92</v>
      </c>
      <c r="C66" s="15" t="s">
        <v>130</v>
      </c>
      <c r="D66" s="17">
        <v>9.4340866345768628</v>
      </c>
      <c r="E66" s="16" t="s">
        <v>418</v>
      </c>
    </row>
    <row r="67" spans="1:5" ht="60" hidden="1" x14ac:dyDescent="0.25">
      <c r="A67" s="53" t="s">
        <v>133</v>
      </c>
      <c r="B67" s="53">
        <v>92</v>
      </c>
      <c r="C67" s="15" t="s">
        <v>195</v>
      </c>
      <c r="D67" s="17">
        <v>100</v>
      </c>
      <c r="E67" s="16">
        <v>1</v>
      </c>
    </row>
    <row r="68" spans="1:5" ht="60" hidden="1" x14ac:dyDescent="0.25">
      <c r="A68" s="53" t="s">
        <v>135</v>
      </c>
      <c r="B68" s="53">
        <v>92</v>
      </c>
      <c r="C68" s="15" t="s">
        <v>195</v>
      </c>
      <c r="D68" s="17">
        <v>93.001285854651044</v>
      </c>
      <c r="E68" s="16">
        <v>1</v>
      </c>
    </row>
    <row r="69" spans="1:5" ht="60" hidden="1" x14ac:dyDescent="0.25">
      <c r="A69" s="15" t="s">
        <v>137</v>
      </c>
      <c r="B69" s="53">
        <v>92</v>
      </c>
      <c r="C69" s="15" t="s">
        <v>195</v>
      </c>
      <c r="D69" s="17">
        <v>69.850366241308009</v>
      </c>
      <c r="E69" s="16">
        <v>1</v>
      </c>
    </row>
    <row r="70" spans="1:5" ht="30" hidden="1" x14ac:dyDescent="0.25">
      <c r="A70" s="15" t="s">
        <v>137</v>
      </c>
      <c r="B70" s="53">
        <v>92</v>
      </c>
      <c r="C70" s="15" t="s">
        <v>53</v>
      </c>
      <c r="D70" s="17">
        <v>30.149633758691998</v>
      </c>
      <c r="E70" s="16">
        <v>3</v>
      </c>
    </row>
    <row r="71" spans="1:5" ht="60" hidden="1" x14ac:dyDescent="0.25">
      <c r="A71" s="15" t="s">
        <v>139</v>
      </c>
      <c r="B71" s="53">
        <v>92</v>
      </c>
      <c r="C71" s="15" t="s">
        <v>195</v>
      </c>
      <c r="D71" s="17">
        <v>54.650733691746133</v>
      </c>
      <c r="E71" s="16">
        <v>1</v>
      </c>
    </row>
    <row r="72" spans="1:5" ht="30" hidden="1" x14ac:dyDescent="0.25">
      <c r="A72" s="15" t="s">
        <v>139</v>
      </c>
      <c r="B72" s="53">
        <v>92</v>
      </c>
      <c r="C72" s="15" t="s">
        <v>53</v>
      </c>
      <c r="D72" s="17">
        <v>20.410010408326198</v>
      </c>
      <c r="E72" s="16">
        <v>3</v>
      </c>
    </row>
    <row r="73" spans="1:5" ht="30" hidden="1" x14ac:dyDescent="0.25">
      <c r="A73" s="15" t="s">
        <v>139</v>
      </c>
      <c r="B73" s="53">
        <v>92</v>
      </c>
      <c r="C73" s="15" t="s">
        <v>56</v>
      </c>
      <c r="D73" s="17">
        <v>12.695480835229212</v>
      </c>
      <c r="E73" s="16">
        <v>3</v>
      </c>
    </row>
    <row r="74" spans="1:5" ht="60" hidden="1" x14ac:dyDescent="0.25">
      <c r="A74" s="53" t="s">
        <v>151</v>
      </c>
      <c r="B74" s="53">
        <v>92</v>
      </c>
      <c r="C74" s="15" t="s">
        <v>195</v>
      </c>
      <c r="D74" s="17">
        <v>91.864041001868358</v>
      </c>
      <c r="E74" s="16">
        <v>1</v>
      </c>
    </row>
    <row r="75" spans="1:5" ht="60" hidden="1" x14ac:dyDescent="0.25">
      <c r="A75" s="15" t="s">
        <v>155</v>
      </c>
      <c r="B75" s="53">
        <v>92</v>
      </c>
      <c r="C75" s="15" t="s">
        <v>195</v>
      </c>
      <c r="D75" s="17">
        <v>74.247801418088429</v>
      </c>
      <c r="E75" s="16">
        <v>1</v>
      </c>
    </row>
    <row r="76" spans="1:5" ht="30" hidden="1" x14ac:dyDescent="0.25">
      <c r="A76" s="15" t="s">
        <v>155</v>
      </c>
      <c r="B76" s="53">
        <v>92</v>
      </c>
      <c r="C76" s="15" t="s">
        <v>53</v>
      </c>
      <c r="D76" s="17">
        <v>17.961658861319073</v>
      </c>
      <c r="E76" s="16">
        <v>3</v>
      </c>
    </row>
    <row r="77" spans="1:5" ht="60" hidden="1" x14ac:dyDescent="0.25">
      <c r="A77" s="53" t="s">
        <v>158</v>
      </c>
      <c r="B77" s="53">
        <v>92</v>
      </c>
      <c r="C77" s="15" t="s">
        <v>195</v>
      </c>
      <c r="D77" s="17">
        <v>100</v>
      </c>
      <c r="E77" s="16">
        <v>1</v>
      </c>
    </row>
    <row r="78" spans="1:5" ht="60" hidden="1" x14ac:dyDescent="0.25">
      <c r="A78" s="53" t="s">
        <v>160</v>
      </c>
      <c r="B78" s="53">
        <v>92</v>
      </c>
      <c r="C78" s="15" t="s">
        <v>195</v>
      </c>
      <c r="D78" s="17">
        <v>100</v>
      </c>
      <c r="E78" s="16">
        <v>1</v>
      </c>
    </row>
    <row r="79" spans="1:5" ht="60" hidden="1" x14ac:dyDescent="0.25">
      <c r="A79" s="15" t="s">
        <v>162</v>
      </c>
      <c r="B79" s="53">
        <v>92</v>
      </c>
      <c r="C79" s="15" t="s">
        <v>195</v>
      </c>
      <c r="D79" s="17">
        <v>84.350232028240015</v>
      </c>
      <c r="E79" s="16">
        <v>1</v>
      </c>
    </row>
    <row r="80" spans="1:5" ht="30" hidden="1" x14ac:dyDescent="0.25">
      <c r="A80" s="15" t="s">
        <v>162</v>
      </c>
      <c r="B80" s="53">
        <v>92</v>
      </c>
      <c r="C80" s="15" t="s">
        <v>163</v>
      </c>
      <c r="D80" s="17">
        <v>15.649767971759982</v>
      </c>
      <c r="E80" s="16" t="s">
        <v>417</v>
      </c>
    </row>
    <row r="81" spans="1:5" ht="60" hidden="1" x14ac:dyDescent="0.25">
      <c r="A81" s="15" t="s">
        <v>166</v>
      </c>
      <c r="B81" s="53">
        <v>92</v>
      </c>
      <c r="C81" s="15" t="s">
        <v>195</v>
      </c>
      <c r="D81" s="17">
        <v>82.908272518859405</v>
      </c>
      <c r="E81" s="16">
        <v>1</v>
      </c>
    </row>
    <row r="82" spans="1:5" ht="30" hidden="1" x14ac:dyDescent="0.25">
      <c r="A82" s="15" t="s">
        <v>166</v>
      </c>
      <c r="B82" s="53">
        <v>92</v>
      </c>
      <c r="C82" s="15" t="s">
        <v>53</v>
      </c>
      <c r="D82" s="17">
        <v>10.524836344666573</v>
      </c>
      <c r="E82" s="16">
        <v>3</v>
      </c>
    </row>
    <row r="83" spans="1:5" ht="60" hidden="1" x14ac:dyDescent="0.25">
      <c r="A83" s="15" t="s">
        <v>168</v>
      </c>
      <c r="B83" s="53">
        <v>92</v>
      </c>
      <c r="C83" s="15" t="s">
        <v>195</v>
      </c>
      <c r="D83" s="17">
        <v>62.186915983766788</v>
      </c>
      <c r="E83" s="16">
        <v>1</v>
      </c>
    </row>
    <row r="84" spans="1:5" ht="30" hidden="1" x14ac:dyDescent="0.25">
      <c r="A84" s="15" t="s">
        <v>168</v>
      </c>
      <c r="B84" s="53">
        <v>92</v>
      </c>
      <c r="C84" s="15" t="s">
        <v>53</v>
      </c>
      <c r="D84" s="17">
        <v>33.691652135495673</v>
      </c>
      <c r="E84" s="16">
        <v>3</v>
      </c>
    </row>
    <row r="85" spans="1:5" ht="60" hidden="1" x14ac:dyDescent="0.25">
      <c r="A85" s="53" t="s">
        <v>174</v>
      </c>
      <c r="B85" s="53">
        <v>92</v>
      </c>
      <c r="C85" s="15" t="s">
        <v>195</v>
      </c>
      <c r="D85" s="17">
        <v>100</v>
      </c>
      <c r="E85" s="16">
        <v>1</v>
      </c>
    </row>
    <row r="86" spans="1:5" ht="60" hidden="1" x14ac:dyDescent="0.25">
      <c r="A86" s="15" t="s">
        <v>176</v>
      </c>
      <c r="B86" s="53">
        <v>92</v>
      </c>
      <c r="C86" s="15" t="s">
        <v>195</v>
      </c>
      <c r="D86" s="17">
        <v>77.168019447979532</v>
      </c>
      <c r="E86" s="16">
        <v>1</v>
      </c>
    </row>
    <row r="87" spans="1:5" ht="30" hidden="1" x14ac:dyDescent="0.25">
      <c r="A87" s="15" t="s">
        <v>176</v>
      </c>
      <c r="B87" s="53">
        <v>92</v>
      </c>
      <c r="C87" s="15" t="s">
        <v>53</v>
      </c>
      <c r="D87" s="17">
        <v>12.66071192940012</v>
      </c>
      <c r="E87" s="16">
        <v>3</v>
      </c>
    </row>
    <row r="88" spans="1:5" ht="30" hidden="1" x14ac:dyDescent="0.25">
      <c r="A88" s="15" t="s">
        <v>176</v>
      </c>
      <c r="B88" s="53">
        <v>92</v>
      </c>
      <c r="C88" s="15" t="s">
        <v>126</v>
      </c>
      <c r="D88" s="17">
        <v>9.1346457386861157</v>
      </c>
      <c r="E88" s="16">
        <v>3</v>
      </c>
    </row>
    <row r="89" spans="1:5" ht="30" hidden="1" x14ac:dyDescent="0.25">
      <c r="A89" s="53" t="s">
        <v>180</v>
      </c>
      <c r="B89" s="53">
        <v>92</v>
      </c>
      <c r="C89" s="15" t="s">
        <v>181</v>
      </c>
      <c r="D89" s="17">
        <v>100</v>
      </c>
      <c r="E89" s="16">
        <v>1</v>
      </c>
    </row>
    <row r="90" spans="1:5" ht="60" hidden="1" x14ac:dyDescent="0.25">
      <c r="A90" s="15" t="s">
        <v>184</v>
      </c>
      <c r="B90" s="53">
        <v>92</v>
      </c>
      <c r="C90" s="15" t="s">
        <v>195</v>
      </c>
      <c r="D90" s="17">
        <v>72.650748355518957</v>
      </c>
      <c r="E90" s="16">
        <v>1</v>
      </c>
    </row>
    <row r="91" spans="1:5" ht="30" hidden="1" x14ac:dyDescent="0.25">
      <c r="A91" s="15" t="s">
        <v>184</v>
      </c>
      <c r="B91" s="53">
        <v>92</v>
      </c>
      <c r="C91" s="15" t="s">
        <v>185</v>
      </c>
      <c r="D91" s="17">
        <v>10.312012558547353</v>
      </c>
      <c r="E91" s="16">
        <v>3</v>
      </c>
    </row>
    <row r="92" spans="1:5" ht="60" hidden="1" x14ac:dyDescent="0.25">
      <c r="A92" s="53" t="s">
        <v>192</v>
      </c>
      <c r="B92" s="53">
        <v>92</v>
      </c>
      <c r="C92" s="15" t="s">
        <v>195</v>
      </c>
      <c r="D92" s="17">
        <v>100</v>
      </c>
      <c r="E92" s="16">
        <v>1</v>
      </c>
    </row>
    <row r="93" spans="1:5" ht="60" hidden="1" x14ac:dyDescent="0.25">
      <c r="A93" s="53" t="s">
        <v>45</v>
      </c>
      <c r="B93" s="53">
        <v>95</v>
      </c>
      <c r="C93" s="15" t="s">
        <v>195</v>
      </c>
      <c r="D93" s="17">
        <v>100</v>
      </c>
      <c r="E93" s="16">
        <v>1</v>
      </c>
    </row>
    <row r="94" spans="1:5" ht="60" hidden="1" x14ac:dyDescent="0.25">
      <c r="A94" s="53" t="s">
        <v>50</v>
      </c>
      <c r="B94" s="53">
        <v>95</v>
      </c>
      <c r="C94" s="15" t="s">
        <v>195</v>
      </c>
      <c r="D94" s="17">
        <v>100</v>
      </c>
      <c r="E94" s="16">
        <v>1</v>
      </c>
    </row>
    <row r="95" spans="1:5" ht="60" hidden="1" x14ac:dyDescent="0.25">
      <c r="A95" s="15" t="s">
        <v>4</v>
      </c>
      <c r="B95" s="53">
        <v>95</v>
      </c>
      <c r="C95" s="15" t="s">
        <v>195</v>
      </c>
      <c r="D95" s="17">
        <v>64.978010373309857</v>
      </c>
      <c r="E95" s="16">
        <v>1</v>
      </c>
    </row>
    <row r="96" spans="1:5" hidden="1" x14ac:dyDescent="0.25">
      <c r="A96" s="15" t="s">
        <v>4</v>
      </c>
      <c r="B96" s="53">
        <v>95</v>
      </c>
      <c r="C96" s="15" t="s">
        <v>53</v>
      </c>
      <c r="D96" s="17">
        <v>20.715016069351492</v>
      </c>
      <c r="E96" s="16">
        <v>3</v>
      </c>
    </row>
    <row r="97" spans="1:5" hidden="1" x14ac:dyDescent="0.25">
      <c r="A97" s="15" t="s">
        <v>4</v>
      </c>
      <c r="B97" s="53">
        <v>95</v>
      </c>
      <c r="C97" s="15" t="s">
        <v>56</v>
      </c>
      <c r="D97" s="17">
        <v>13.934828597326824</v>
      </c>
      <c r="E97" s="16">
        <v>3</v>
      </c>
    </row>
    <row r="98" spans="1:5" ht="60" hidden="1" x14ac:dyDescent="0.25">
      <c r="A98" s="53" t="s">
        <v>75</v>
      </c>
      <c r="B98" s="53">
        <v>95</v>
      </c>
      <c r="C98" s="15" t="s">
        <v>195</v>
      </c>
      <c r="D98" s="17">
        <v>100</v>
      </c>
      <c r="E98" s="16">
        <v>1</v>
      </c>
    </row>
    <row r="99" spans="1:5" ht="60" hidden="1" x14ac:dyDescent="0.25">
      <c r="A99" s="53" t="s">
        <v>77</v>
      </c>
      <c r="B99" s="53">
        <v>95</v>
      </c>
      <c r="C99" s="15" t="s">
        <v>195</v>
      </c>
      <c r="D99" s="17">
        <v>100</v>
      </c>
      <c r="E99" s="16">
        <v>1</v>
      </c>
    </row>
    <row r="100" spans="1:5" ht="60" hidden="1" x14ac:dyDescent="0.25">
      <c r="A100" s="53" t="s">
        <v>79</v>
      </c>
      <c r="B100" s="53">
        <v>95</v>
      </c>
      <c r="C100" s="15" t="s">
        <v>195</v>
      </c>
      <c r="D100" s="17">
        <v>99.959653456526311</v>
      </c>
      <c r="E100" s="16">
        <v>1</v>
      </c>
    </row>
    <row r="101" spans="1:5" ht="60" hidden="1" x14ac:dyDescent="0.25">
      <c r="A101" s="15" t="s">
        <v>87</v>
      </c>
      <c r="B101" s="53">
        <v>95</v>
      </c>
      <c r="C101" s="15" t="s">
        <v>195</v>
      </c>
      <c r="D101" s="17">
        <v>78.999477441503643</v>
      </c>
      <c r="E101" s="16">
        <v>1</v>
      </c>
    </row>
    <row r="102" spans="1:5" ht="30" hidden="1" x14ac:dyDescent="0.25">
      <c r="A102" s="15" t="s">
        <v>87</v>
      </c>
      <c r="B102" s="53">
        <v>95</v>
      </c>
      <c r="C102" s="15" t="s">
        <v>53</v>
      </c>
      <c r="D102" s="17">
        <v>18.459888951114756</v>
      </c>
      <c r="E102" s="16">
        <v>3</v>
      </c>
    </row>
    <row r="103" spans="1:5" ht="60" hidden="1" x14ac:dyDescent="0.25">
      <c r="A103" s="53" t="s">
        <v>95</v>
      </c>
      <c r="B103" s="53">
        <v>95</v>
      </c>
      <c r="C103" s="15" t="s">
        <v>195</v>
      </c>
      <c r="D103" s="17">
        <v>100</v>
      </c>
      <c r="E103" s="16">
        <v>1</v>
      </c>
    </row>
    <row r="104" spans="1:5" ht="60" hidden="1" x14ac:dyDescent="0.25">
      <c r="A104" s="15" t="s">
        <v>99</v>
      </c>
      <c r="B104" s="53">
        <v>95</v>
      </c>
      <c r="C104" s="15" t="s">
        <v>195</v>
      </c>
      <c r="D104" s="17">
        <v>86.350554051125414</v>
      </c>
      <c r="E104" s="16">
        <v>1</v>
      </c>
    </row>
    <row r="105" spans="1:5" ht="30" hidden="1" x14ac:dyDescent="0.25">
      <c r="A105" s="15" t="s">
        <v>99</v>
      </c>
      <c r="B105" s="53">
        <v>95</v>
      </c>
      <c r="C105" s="15" t="s">
        <v>53</v>
      </c>
      <c r="D105" s="17">
        <v>10.119222431289627</v>
      </c>
      <c r="E105" s="16">
        <v>3</v>
      </c>
    </row>
    <row r="106" spans="1:5" ht="60" hidden="1" x14ac:dyDescent="0.25">
      <c r="A106" s="15" t="s">
        <v>103</v>
      </c>
      <c r="B106" s="53">
        <v>95</v>
      </c>
      <c r="C106" s="15" t="s">
        <v>195</v>
      </c>
      <c r="D106" s="17">
        <v>86.253630707851798</v>
      </c>
      <c r="E106" s="16">
        <v>1</v>
      </c>
    </row>
    <row r="107" spans="1:5" ht="30" hidden="1" x14ac:dyDescent="0.25">
      <c r="A107" s="15" t="s">
        <v>103</v>
      </c>
      <c r="B107" s="53">
        <v>95</v>
      </c>
      <c r="C107" s="15" t="s">
        <v>53</v>
      </c>
      <c r="D107" s="17">
        <v>9.756689268267257</v>
      </c>
      <c r="E107" s="16">
        <v>3</v>
      </c>
    </row>
    <row r="108" spans="1:5" ht="60" hidden="1" x14ac:dyDescent="0.25">
      <c r="A108" s="53" t="s">
        <v>113</v>
      </c>
      <c r="B108" s="53">
        <v>95</v>
      </c>
      <c r="C108" s="15" t="s">
        <v>195</v>
      </c>
      <c r="D108" s="17">
        <v>100</v>
      </c>
      <c r="E108" s="16">
        <v>1</v>
      </c>
    </row>
    <row r="109" spans="1:5" ht="60" hidden="1" x14ac:dyDescent="0.25">
      <c r="A109" s="53" t="s">
        <v>117</v>
      </c>
      <c r="B109" s="53">
        <v>95</v>
      </c>
      <c r="C109" s="15" t="s">
        <v>195</v>
      </c>
      <c r="D109" s="17">
        <v>99.117484655041494</v>
      </c>
      <c r="E109" s="16">
        <v>1</v>
      </c>
    </row>
    <row r="110" spans="1:5" ht="60" hidden="1" x14ac:dyDescent="0.25">
      <c r="A110" s="53" t="s">
        <v>121</v>
      </c>
      <c r="B110" s="53">
        <v>95</v>
      </c>
      <c r="C110" s="15" t="s">
        <v>195</v>
      </c>
      <c r="D110" s="17">
        <v>100</v>
      </c>
      <c r="E110" s="16">
        <v>1</v>
      </c>
    </row>
    <row r="111" spans="1:5" ht="60" hidden="1" x14ac:dyDescent="0.25">
      <c r="A111" s="15" t="s">
        <v>125</v>
      </c>
      <c r="B111" s="53">
        <v>95</v>
      </c>
      <c r="C111" s="15" t="s">
        <v>195</v>
      </c>
      <c r="D111" s="17">
        <v>87.394864368072191</v>
      </c>
      <c r="E111" s="16">
        <v>1</v>
      </c>
    </row>
    <row r="112" spans="1:5" ht="30" hidden="1" x14ac:dyDescent="0.25">
      <c r="A112" s="15" t="s">
        <v>125</v>
      </c>
      <c r="B112" s="53">
        <v>95</v>
      </c>
      <c r="C112" s="15" t="s">
        <v>126</v>
      </c>
      <c r="D112" s="17">
        <v>12.60513563192781</v>
      </c>
      <c r="E112" s="16">
        <v>3</v>
      </c>
    </row>
    <row r="113" spans="1:5" ht="60" hidden="1" x14ac:dyDescent="0.25">
      <c r="A113" s="53" t="s">
        <v>129</v>
      </c>
      <c r="B113" s="53">
        <v>95</v>
      </c>
      <c r="C113" s="15" t="s">
        <v>195</v>
      </c>
      <c r="D113" s="17">
        <v>93.560797956573651</v>
      </c>
      <c r="E113" s="16">
        <v>1</v>
      </c>
    </row>
    <row r="114" spans="1:5" ht="60" hidden="1" x14ac:dyDescent="0.25">
      <c r="A114" s="53" t="s">
        <v>133</v>
      </c>
      <c r="B114" s="53">
        <v>95</v>
      </c>
      <c r="C114" s="15" t="s">
        <v>195</v>
      </c>
      <c r="D114" s="17">
        <v>100</v>
      </c>
      <c r="E114" s="16">
        <v>1</v>
      </c>
    </row>
    <row r="115" spans="1:5" ht="60" hidden="1" x14ac:dyDescent="0.25">
      <c r="A115" s="53" t="s">
        <v>135</v>
      </c>
      <c r="B115" s="53">
        <v>95</v>
      </c>
      <c r="C115" s="15" t="s">
        <v>195</v>
      </c>
      <c r="D115" s="17">
        <v>94.684471262721758</v>
      </c>
      <c r="E115" s="16">
        <v>1</v>
      </c>
    </row>
    <row r="116" spans="1:5" ht="60" hidden="1" x14ac:dyDescent="0.25">
      <c r="A116" s="15" t="s">
        <v>137</v>
      </c>
      <c r="B116" s="53">
        <v>95</v>
      </c>
      <c r="C116" s="15" t="s">
        <v>195</v>
      </c>
      <c r="D116" s="17">
        <v>72.165836333830029</v>
      </c>
      <c r="E116" s="16">
        <v>1</v>
      </c>
    </row>
    <row r="117" spans="1:5" ht="30" hidden="1" x14ac:dyDescent="0.25">
      <c r="A117" s="15" t="s">
        <v>137</v>
      </c>
      <c r="B117" s="53">
        <v>95</v>
      </c>
      <c r="C117" s="15" t="s">
        <v>53</v>
      </c>
      <c r="D117" s="17">
        <v>27.83416366616996</v>
      </c>
      <c r="E117" s="16">
        <v>3</v>
      </c>
    </row>
    <row r="118" spans="1:5" ht="60" hidden="1" x14ac:dyDescent="0.25">
      <c r="A118" s="15" t="s">
        <v>139</v>
      </c>
      <c r="B118" s="53">
        <v>95</v>
      </c>
      <c r="C118" s="15" t="s">
        <v>195</v>
      </c>
      <c r="D118" s="17">
        <v>60.959797491588262</v>
      </c>
      <c r="E118" s="16">
        <v>1</v>
      </c>
    </row>
    <row r="119" spans="1:5" ht="30" hidden="1" x14ac:dyDescent="0.25">
      <c r="A119" s="15" t="s">
        <v>139</v>
      </c>
      <c r="B119" s="53">
        <v>95</v>
      </c>
      <c r="C119" s="15" t="s">
        <v>56</v>
      </c>
      <c r="D119" s="17">
        <v>18.531525958897948</v>
      </c>
      <c r="E119" s="16">
        <v>3</v>
      </c>
    </row>
    <row r="120" spans="1:5" ht="30" hidden="1" x14ac:dyDescent="0.25">
      <c r="A120" s="15" t="s">
        <v>139</v>
      </c>
      <c r="B120" s="53">
        <v>95</v>
      </c>
      <c r="C120" s="15" t="s">
        <v>53</v>
      </c>
      <c r="D120" s="17">
        <v>13.235566120977449</v>
      </c>
      <c r="E120" s="16">
        <v>3</v>
      </c>
    </row>
    <row r="121" spans="1:5" ht="60" hidden="1" x14ac:dyDescent="0.25">
      <c r="A121" s="53" t="s">
        <v>151</v>
      </c>
      <c r="B121" s="53">
        <v>95</v>
      </c>
      <c r="C121" s="15" t="s">
        <v>195</v>
      </c>
      <c r="D121" s="17">
        <v>100</v>
      </c>
      <c r="E121" s="16">
        <v>1</v>
      </c>
    </row>
    <row r="122" spans="1:5" ht="60" hidden="1" x14ac:dyDescent="0.25">
      <c r="A122" s="15" t="s">
        <v>155</v>
      </c>
      <c r="B122" s="53">
        <v>95</v>
      </c>
      <c r="C122" s="15" t="s">
        <v>195</v>
      </c>
      <c r="D122" s="17">
        <v>81.996504572095915</v>
      </c>
      <c r="E122" s="16">
        <v>1</v>
      </c>
    </row>
    <row r="123" spans="1:5" ht="30" hidden="1" x14ac:dyDescent="0.25">
      <c r="A123" s="15" t="s">
        <v>155</v>
      </c>
      <c r="B123" s="53">
        <v>95</v>
      </c>
      <c r="C123" s="15" t="s">
        <v>53</v>
      </c>
      <c r="D123" s="17">
        <v>12.667251052847931</v>
      </c>
      <c r="E123" s="16">
        <v>3</v>
      </c>
    </row>
    <row r="124" spans="1:5" ht="60" hidden="1" x14ac:dyDescent="0.25">
      <c r="A124" s="53" t="s">
        <v>158</v>
      </c>
      <c r="B124" s="53">
        <v>95</v>
      </c>
      <c r="C124" s="15" t="s">
        <v>195</v>
      </c>
      <c r="D124" s="17">
        <v>100</v>
      </c>
      <c r="E124" s="16">
        <v>1</v>
      </c>
    </row>
    <row r="125" spans="1:5" ht="60" hidden="1" x14ac:dyDescent="0.25">
      <c r="A125" s="53" t="s">
        <v>160</v>
      </c>
      <c r="B125" s="53">
        <v>95</v>
      </c>
      <c r="C125" s="15" t="s">
        <v>195</v>
      </c>
      <c r="D125" s="17">
        <v>100</v>
      </c>
      <c r="E125" s="16">
        <v>1</v>
      </c>
    </row>
    <row r="126" spans="1:5" ht="60" hidden="1" x14ac:dyDescent="0.25">
      <c r="A126" s="53" t="s">
        <v>162</v>
      </c>
      <c r="B126" s="53">
        <v>95</v>
      </c>
      <c r="C126" s="15" t="s">
        <v>195</v>
      </c>
      <c r="D126" s="17">
        <v>94.525138816670903</v>
      </c>
      <c r="E126" s="16">
        <v>1</v>
      </c>
    </row>
    <row r="127" spans="1:5" ht="60" hidden="1" x14ac:dyDescent="0.25">
      <c r="A127" s="53" t="s">
        <v>166</v>
      </c>
      <c r="B127" s="53">
        <v>95</v>
      </c>
      <c r="C127" s="15" t="s">
        <v>195</v>
      </c>
      <c r="D127" s="17">
        <v>100</v>
      </c>
      <c r="E127" s="16">
        <v>1</v>
      </c>
    </row>
    <row r="128" spans="1:5" ht="60" hidden="1" x14ac:dyDescent="0.25">
      <c r="A128" s="15" t="s">
        <v>168</v>
      </c>
      <c r="B128" s="53">
        <v>95</v>
      </c>
      <c r="C128" s="15" t="s">
        <v>195</v>
      </c>
      <c r="D128" s="17">
        <v>70.841237399388888</v>
      </c>
      <c r="E128" s="16">
        <v>1</v>
      </c>
    </row>
    <row r="129" spans="1:5" ht="30" hidden="1" x14ac:dyDescent="0.25">
      <c r="A129" s="15" t="s">
        <v>168</v>
      </c>
      <c r="B129" s="53">
        <v>95</v>
      </c>
      <c r="C129" s="15" t="s">
        <v>53</v>
      </c>
      <c r="D129" s="17">
        <v>29.158762600611109</v>
      </c>
      <c r="E129" s="16">
        <v>3</v>
      </c>
    </row>
    <row r="130" spans="1:5" ht="60" hidden="1" x14ac:dyDescent="0.25">
      <c r="A130" s="15" t="s">
        <v>176</v>
      </c>
      <c r="B130" s="53">
        <v>95</v>
      </c>
      <c r="C130" s="15" t="s">
        <v>195</v>
      </c>
      <c r="D130" s="17">
        <v>87.757996625697714</v>
      </c>
      <c r="E130" s="16">
        <v>1</v>
      </c>
    </row>
    <row r="131" spans="1:5" ht="30" hidden="1" x14ac:dyDescent="0.25">
      <c r="A131" s="15" t="s">
        <v>176</v>
      </c>
      <c r="B131" s="53">
        <v>95</v>
      </c>
      <c r="C131" s="15" t="s">
        <v>53</v>
      </c>
      <c r="D131" s="17">
        <v>9.5673361592908517</v>
      </c>
      <c r="E131" s="16">
        <v>3</v>
      </c>
    </row>
    <row r="132" spans="1:5" ht="30" hidden="1" x14ac:dyDescent="0.25">
      <c r="A132" s="53" t="s">
        <v>180</v>
      </c>
      <c r="B132" s="53">
        <v>95</v>
      </c>
      <c r="C132" s="15" t="s">
        <v>181</v>
      </c>
      <c r="D132" s="17">
        <v>100</v>
      </c>
      <c r="E132" s="16">
        <v>1</v>
      </c>
    </row>
    <row r="133" spans="1:5" ht="60" hidden="1" x14ac:dyDescent="0.25">
      <c r="A133" s="53" t="s">
        <v>184</v>
      </c>
      <c r="B133" s="53">
        <v>95</v>
      </c>
      <c r="C133" s="15" t="s">
        <v>195</v>
      </c>
      <c r="D133" s="17">
        <v>92.309353187116898</v>
      </c>
      <c r="E133" s="16">
        <v>1</v>
      </c>
    </row>
    <row r="134" spans="1:5" ht="60" hidden="1" x14ac:dyDescent="0.25">
      <c r="A134" s="53" t="s">
        <v>192</v>
      </c>
      <c r="B134" s="53">
        <v>95</v>
      </c>
      <c r="C134" s="15" t="s">
        <v>195</v>
      </c>
      <c r="D134" s="17">
        <v>100</v>
      </c>
      <c r="E134" s="16">
        <v>1</v>
      </c>
    </row>
    <row r="135" spans="1:5" ht="60" hidden="1" x14ac:dyDescent="0.25">
      <c r="A135" s="53" t="s">
        <v>45</v>
      </c>
      <c r="B135" s="53">
        <v>98</v>
      </c>
      <c r="C135" s="15" t="s">
        <v>195</v>
      </c>
      <c r="D135" s="18">
        <v>100</v>
      </c>
      <c r="E135" s="16">
        <v>1</v>
      </c>
    </row>
    <row r="136" spans="1:5" ht="60" hidden="1" x14ac:dyDescent="0.25">
      <c r="A136" s="15" t="s">
        <v>4</v>
      </c>
      <c r="B136" s="53">
        <v>98</v>
      </c>
      <c r="C136" s="15" t="s">
        <v>195</v>
      </c>
      <c r="D136" s="18">
        <v>70.651049306929821</v>
      </c>
      <c r="E136" s="16">
        <v>1</v>
      </c>
    </row>
    <row r="137" spans="1:5" hidden="1" x14ac:dyDescent="0.25">
      <c r="A137" s="15" t="s">
        <v>4</v>
      </c>
      <c r="B137" s="53">
        <v>98</v>
      </c>
      <c r="C137" s="15" t="s">
        <v>56</v>
      </c>
      <c r="D137" s="18">
        <v>19.012906808488637</v>
      </c>
      <c r="E137" s="16">
        <v>3</v>
      </c>
    </row>
    <row r="138" spans="1:5" hidden="1" x14ac:dyDescent="0.25">
      <c r="A138" s="15" t="s">
        <v>4</v>
      </c>
      <c r="B138" s="53">
        <v>98</v>
      </c>
      <c r="C138" s="15" t="s">
        <v>53</v>
      </c>
      <c r="D138" s="18">
        <v>10.197985789149449</v>
      </c>
      <c r="E138" s="16">
        <v>3</v>
      </c>
    </row>
    <row r="139" spans="1:5" ht="60" hidden="1" x14ac:dyDescent="0.25">
      <c r="A139" s="53" t="s">
        <v>79</v>
      </c>
      <c r="B139" s="53">
        <v>98</v>
      </c>
      <c r="C139" s="15" t="s">
        <v>195</v>
      </c>
      <c r="D139" s="18">
        <v>100</v>
      </c>
      <c r="E139" s="16">
        <v>1</v>
      </c>
    </row>
    <row r="140" spans="1:5" ht="60" hidden="1" x14ac:dyDescent="0.25">
      <c r="A140" s="15" t="s">
        <v>87</v>
      </c>
      <c r="B140" s="53">
        <v>98</v>
      </c>
      <c r="C140" s="15" t="s">
        <v>195</v>
      </c>
      <c r="D140" s="18">
        <v>84.031630635801292</v>
      </c>
      <c r="E140" s="16">
        <v>1</v>
      </c>
    </row>
    <row r="141" spans="1:5" ht="30" hidden="1" x14ac:dyDescent="0.25">
      <c r="A141" s="15" t="s">
        <v>87</v>
      </c>
      <c r="B141" s="53">
        <v>98</v>
      </c>
      <c r="C141" s="15" t="s">
        <v>88</v>
      </c>
      <c r="D141" s="18">
        <v>15.968369364198711</v>
      </c>
      <c r="E141" s="16">
        <v>3</v>
      </c>
    </row>
    <row r="142" spans="1:5" ht="60" hidden="1" x14ac:dyDescent="0.25">
      <c r="A142" s="53" t="s">
        <v>99</v>
      </c>
      <c r="B142" s="53">
        <v>98</v>
      </c>
      <c r="C142" s="15" t="s">
        <v>195</v>
      </c>
      <c r="D142" s="18">
        <v>100</v>
      </c>
      <c r="E142" s="16">
        <v>1</v>
      </c>
    </row>
    <row r="143" spans="1:5" ht="60" hidden="1" x14ac:dyDescent="0.25">
      <c r="A143" s="53" t="s">
        <v>103</v>
      </c>
      <c r="B143" s="53">
        <v>98</v>
      </c>
      <c r="C143" s="15" t="s">
        <v>195</v>
      </c>
      <c r="D143" s="18">
        <v>100</v>
      </c>
      <c r="E143" s="16">
        <v>1</v>
      </c>
    </row>
    <row r="144" spans="1:5" ht="60" hidden="1" x14ac:dyDescent="0.25">
      <c r="A144" s="53" t="s">
        <v>113</v>
      </c>
      <c r="B144" s="53">
        <v>98</v>
      </c>
      <c r="C144" s="15" t="s">
        <v>195</v>
      </c>
      <c r="D144" s="18">
        <v>100</v>
      </c>
      <c r="E144" s="16">
        <v>1</v>
      </c>
    </row>
    <row r="145" spans="1:5" ht="60" hidden="1" x14ac:dyDescent="0.25">
      <c r="A145" s="15" t="s">
        <v>139</v>
      </c>
      <c r="B145" s="53">
        <v>98</v>
      </c>
      <c r="C145" s="15" t="s">
        <v>195</v>
      </c>
      <c r="D145" s="18">
        <v>62.563972520632582</v>
      </c>
      <c r="E145" s="16">
        <v>1</v>
      </c>
    </row>
    <row r="146" spans="1:5" ht="30" hidden="1" x14ac:dyDescent="0.25">
      <c r="A146" s="15" t="s">
        <v>139</v>
      </c>
      <c r="B146" s="53">
        <v>98</v>
      </c>
      <c r="C146" s="15" t="s">
        <v>56</v>
      </c>
      <c r="D146" s="18">
        <v>37.436027479367425</v>
      </c>
      <c r="E146" s="16">
        <v>3</v>
      </c>
    </row>
    <row r="147" spans="1:5" ht="60" hidden="1" x14ac:dyDescent="0.25">
      <c r="A147" s="53" t="s">
        <v>176</v>
      </c>
      <c r="B147" s="53">
        <v>98</v>
      </c>
      <c r="C147" s="15" t="s">
        <v>195</v>
      </c>
      <c r="D147" s="18">
        <v>98.514103136702516</v>
      </c>
      <c r="E147" s="16">
        <v>1</v>
      </c>
    </row>
    <row r="148" spans="1:5" ht="60" hidden="1" x14ac:dyDescent="0.25">
      <c r="A148" s="53" t="s">
        <v>184</v>
      </c>
      <c r="B148" s="53">
        <v>98</v>
      </c>
      <c r="C148" s="15" t="s">
        <v>195</v>
      </c>
      <c r="D148" s="18">
        <v>100</v>
      </c>
      <c r="E148" s="16">
        <v>1</v>
      </c>
    </row>
  </sheetData>
  <autoFilter ref="A1:F148">
    <filterColumn colId="2">
      <customFilters>
        <customFilter val="*петрос*"/>
      </customFilters>
    </filterColumn>
  </autoFilter>
  <printOptions horizontalCentered="1"/>
  <pageMargins left="0.39370078740157483" right="0.39370078740157483" top="0.78740157480314965" bottom="0.39370078740157483" header="0.31496062992125984" footer="0.31496062992125984"/>
  <pageSetup paperSize="9" scale="97" orientation="landscape" r:id="rId1"/>
  <rowBreaks count="3" manualBreakCount="3">
    <brk id="8" max="16383" man="1"/>
    <brk id="20" max="16383" man="1"/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68"/>
  <sheetViews>
    <sheetView topLeftCell="A202" workbookViewId="0">
      <selection activeCell="A209" sqref="A209"/>
    </sheetView>
  </sheetViews>
  <sheetFormatPr defaultColWidth="8.7109375" defaultRowHeight="15" x14ac:dyDescent="0.25"/>
  <cols>
    <col min="1" max="1" width="53.140625" style="44" customWidth="1"/>
    <col min="2" max="2" width="11.7109375" style="45" bestFit="1" customWidth="1"/>
    <col min="3" max="3" width="3.28515625" style="45" customWidth="1"/>
    <col min="4" max="4" width="4.42578125" style="45" customWidth="1"/>
    <col min="5" max="5" width="3.85546875" style="45" customWidth="1"/>
    <col min="6" max="6" width="7" style="45" customWidth="1"/>
    <col min="7" max="7" width="6.7109375" style="45" customWidth="1"/>
    <col min="8" max="16384" width="8.7109375" style="45"/>
  </cols>
  <sheetData>
    <row r="3" spans="1:7" ht="60" x14ac:dyDescent="0.25">
      <c r="A3" s="72" t="s">
        <v>408</v>
      </c>
      <c r="B3" s="73" t="s">
        <v>409</v>
      </c>
      <c r="C3"/>
      <c r="D3"/>
      <c r="E3"/>
      <c r="F3"/>
      <c r="G3"/>
    </row>
    <row r="4" spans="1:7" ht="45" x14ac:dyDescent="0.25">
      <c r="A4" s="78" t="s">
        <v>195</v>
      </c>
      <c r="B4" s="75">
        <v>79</v>
      </c>
      <c r="C4"/>
      <c r="D4"/>
      <c r="E4"/>
      <c r="F4"/>
      <c r="G4"/>
    </row>
    <row r="5" spans="1:7" x14ac:dyDescent="0.25">
      <c r="A5" s="79">
        <v>80</v>
      </c>
      <c r="B5" s="75">
        <v>8</v>
      </c>
      <c r="C5"/>
      <c r="D5"/>
      <c r="E5"/>
      <c r="F5"/>
      <c r="G5"/>
    </row>
    <row r="6" spans="1:7" x14ac:dyDescent="0.25">
      <c r="A6" s="77">
        <v>1</v>
      </c>
      <c r="B6" s="75">
        <v>7</v>
      </c>
      <c r="C6"/>
      <c r="D6"/>
      <c r="E6"/>
      <c r="F6"/>
      <c r="G6"/>
    </row>
    <row r="7" spans="1:7" x14ac:dyDescent="0.25">
      <c r="A7" s="76" t="s">
        <v>52</v>
      </c>
      <c r="B7" s="75">
        <v>1</v>
      </c>
      <c r="C7"/>
      <c r="D7"/>
      <c r="E7"/>
      <c r="F7"/>
      <c r="G7"/>
    </row>
    <row r="8" spans="1:7" x14ac:dyDescent="0.25">
      <c r="A8" s="76" t="s">
        <v>75</v>
      </c>
      <c r="B8" s="75">
        <v>1</v>
      </c>
      <c r="C8"/>
      <c r="D8"/>
      <c r="E8"/>
      <c r="F8"/>
      <c r="G8"/>
    </row>
    <row r="9" spans="1:7" x14ac:dyDescent="0.25">
      <c r="A9" s="76" t="s">
        <v>93</v>
      </c>
      <c r="B9" s="75">
        <v>1</v>
      </c>
      <c r="C9"/>
      <c r="D9"/>
      <c r="E9"/>
      <c r="F9"/>
      <c r="G9"/>
    </row>
    <row r="10" spans="1:7" x14ac:dyDescent="0.25">
      <c r="A10" s="76" t="s">
        <v>137</v>
      </c>
      <c r="B10" s="75">
        <v>1</v>
      </c>
      <c r="C10"/>
      <c r="D10"/>
      <c r="E10"/>
      <c r="F10"/>
      <c r="G10"/>
    </row>
    <row r="11" spans="1:7" x14ac:dyDescent="0.25">
      <c r="A11" s="76" t="s">
        <v>160</v>
      </c>
      <c r="B11" s="75">
        <v>1</v>
      </c>
      <c r="C11"/>
      <c r="D11"/>
      <c r="E11"/>
      <c r="F11"/>
      <c r="G11"/>
    </row>
    <row r="12" spans="1:7" x14ac:dyDescent="0.25">
      <c r="A12" s="76" t="s">
        <v>174</v>
      </c>
      <c r="B12" s="75">
        <v>1</v>
      </c>
      <c r="C12"/>
      <c r="D12"/>
      <c r="E12"/>
      <c r="F12"/>
      <c r="G12"/>
    </row>
    <row r="13" spans="1:7" x14ac:dyDescent="0.25">
      <c r="A13" s="76" t="s">
        <v>192</v>
      </c>
      <c r="B13" s="75">
        <v>1</v>
      </c>
      <c r="C13"/>
      <c r="D13"/>
      <c r="E13"/>
      <c r="F13"/>
      <c r="G13"/>
    </row>
    <row r="14" spans="1:7" x14ac:dyDescent="0.25">
      <c r="A14" s="77">
        <v>3</v>
      </c>
      <c r="B14" s="75">
        <v>1</v>
      </c>
      <c r="C14"/>
      <c r="D14"/>
      <c r="E14"/>
      <c r="F14"/>
      <c r="G14"/>
    </row>
    <row r="15" spans="1:7" x14ac:dyDescent="0.25">
      <c r="A15" s="76" t="s">
        <v>139</v>
      </c>
      <c r="B15" s="75">
        <v>1</v>
      </c>
      <c r="C15"/>
      <c r="D15"/>
      <c r="E15"/>
      <c r="F15"/>
      <c r="G15"/>
    </row>
    <row r="16" spans="1:7" x14ac:dyDescent="0.25">
      <c r="A16" s="79">
        <v>92</v>
      </c>
      <c r="B16" s="75">
        <v>32</v>
      </c>
      <c r="C16"/>
      <c r="D16"/>
      <c r="E16"/>
      <c r="F16"/>
      <c r="G16"/>
    </row>
    <row r="17" spans="1:7" x14ac:dyDescent="0.25">
      <c r="A17" s="77">
        <v>1</v>
      </c>
      <c r="B17" s="75">
        <v>32</v>
      </c>
      <c r="C17"/>
      <c r="D17"/>
      <c r="E17"/>
      <c r="F17"/>
      <c r="G17"/>
    </row>
    <row r="18" spans="1:7" ht="30" x14ac:dyDescent="0.25">
      <c r="A18" s="76" t="s">
        <v>45</v>
      </c>
      <c r="B18" s="75">
        <v>1</v>
      </c>
      <c r="C18"/>
      <c r="D18"/>
      <c r="E18"/>
      <c r="F18"/>
      <c r="G18"/>
    </row>
    <row r="19" spans="1:7" x14ac:dyDescent="0.25">
      <c r="A19" s="76" t="s">
        <v>50</v>
      </c>
      <c r="B19" s="75">
        <v>1</v>
      </c>
      <c r="C19"/>
      <c r="D19"/>
      <c r="E19"/>
      <c r="F19"/>
      <c r="G19"/>
    </row>
    <row r="20" spans="1:7" x14ac:dyDescent="0.25">
      <c r="A20" s="76" t="s">
        <v>52</v>
      </c>
      <c r="B20" s="75">
        <v>1</v>
      </c>
      <c r="C20"/>
      <c r="D20"/>
      <c r="E20"/>
      <c r="F20"/>
      <c r="G20"/>
    </row>
    <row r="21" spans="1:7" x14ac:dyDescent="0.25">
      <c r="A21" s="76" t="s">
        <v>4</v>
      </c>
      <c r="B21" s="75">
        <v>1</v>
      </c>
      <c r="C21"/>
      <c r="D21"/>
      <c r="E21"/>
      <c r="F21"/>
      <c r="G21"/>
    </row>
    <row r="22" spans="1:7" x14ac:dyDescent="0.25">
      <c r="A22" s="76" t="s">
        <v>75</v>
      </c>
      <c r="B22" s="75">
        <v>1</v>
      </c>
      <c r="C22"/>
      <c r="D22"/>
      <c r="E22"/>
      <c r="F22"/>
      <c r="G22"/>
    </row>
    <row r="23" spans="1:7" x14ac:dyDescent="0.25">
      <c r="A23" s="76" t="s">
        <v>77</v>
      </c>
      <c r="B23" s="75">
        <v>1</v>
      </c>
      <c r="C23"/>
      <c r="D23"/>
      <c r="E23"/>
      <c r="F23"/>
      <c r="G23"/>
    </row>
    <row r="24" spans="1:7" x14ac:dyDescent="0.25">
      <c r="A24" s="76" t="s">
        <v>79</v>
      </c>
      <c r="B24" s="75">
        <v>1</v>
      </c>
      <c r="C24"/>
      <c r="D24"/>
      <c r="E24"/>
      <c r="F24"/>
      <c r="G24"/>
    </row>
    <row r="25" spans="1:7" x14ac:dyDescent="0.25">
      <c r="A25" s="76" t="s">
        <v>87</v>
      </c>
      <c r="B25" s="75">
        <v>1</v>
      </c>
      <c r="C25"/>
      <c r="D25"/>
      <c r="E25"/>
      <c r="F25"/>
      <c r="G25"/>
    </row>
    <row r="26" spans="1:7" x14ac:dyDescent="0.25">
      <c r="A26" s="76" t="s">
        <v>93</v>
      </c>
      <c r="B26" s="75">
        <v>1</v>
      </c>
      <c r="C26"/>
      <c r="D26"/>
      <c r="E26"/>
      <c r="F26"/>
      <c r="G26"/>
    </row>
    <row r="27" spans="1:7" x14ac:dyDescent="0.25">
      <c r="A27" s="76" t="s">
        <v>95</v>
      </c>
      <c r="B27" s="75">
        <v>1</v>
      </c>
      <c r="C27"/>
      <c r="D27"/>
      <c r="E27"/>
      <c r="F27"/>
      <c r="G27"/>
    </row>
    <row r="28" spans="1:7" x14ac:dyDescent="0.25">
      <c r="A28" s="76" t="s">
        <v>99</v>
      </c>
      <c r="B28" s="75">
        <v>1</v>
      </c>
      <c r="C28"/>
      <c r="D28"/>
      <c r="E28"/>
      <c r="F28"/>
      <c r="G28"/>
    </row>
    <row r="29" spans="1:7" x14ac:dyDescent="0.25">
      <c r="A29" s="76" t="s">
        <v>103</v>
      </c>
      <c r="B29" s="75">
        <v>1</v>
      </c>
      <c r="C29"/>
      <c r="D29"/>
      <c r="E29"/>
      <c r="F29"/>
      <c r="G29"/>
    </row>
    <row r="30" spans="1:7" x14ac:dyDescent="0.25">
      <c r="A30" s="76" t="s">
        <v>113</v>
      </c>
      <c r="B30" s="75">
        <v>1</v>
      </c>
      <c r="C30"/>
      <c r="D30"/>
      <c r="E30"/>
      <c r="F30"/>
      <c r="G30"/>
    </row>
    <row r="31" spans="1:7" x14ac:dyDescent="0.25">
      <c r="A31" s="76" t="s">
        <v>117</v>
      </c>
      <c r="B31" s="75">
        <v>1</v>
      </c>
      <c r="C31"/>
      <c r="D31"/>
      <c r="E31"/>
      <c r="F31"/>
      <c r="G31"/>
    </row>
    <row r="32" spans="1:7" x14ac:dyDescent="0.25">
      <c r="A32" s="76" t="s">
        <v>121</v>
      </c>
      <c r="B32" s="75">
        <v>1</v>
      </c>
      <c r="C32"/>
      <c r="D32"/>
      <c r="E32"/>
      <c r="F32"/>
      <c r="G32"/>
    </row>
    <row r="33" spans="1:7" x14ac:dyDescent="0.25">
      <c r="A33" s="76" t="s">
        <v>125</v>
      </c>
      <c r="B33" s="75">
        <v>1</v>
      </c>
      <c r="C33"/>
      <c r="D33"/>
      <c r="E33"/>
      <c r="F33"/>
      <c r="G33"/>
    </row>
    <row r="34" spans="1:7" x14ac:dyDescent="0.25">
      <c r="A34" s="76" t="s">
        <v>129</v>
      </c>
      <c r="B34" s="75">
        <v>1</v>
      </c>
      <c r="C34"/>
      <c r="D34"/>
      <c r="E34"/>
      <c r="F34"/>
      <c r="G34"/>
    </row>
    <row r="35" spans="1:7" x14ac:dyDescent="0.25">
      <c r="A35" s="76" t="s">
        <v>133</v>
      </c>
      <c r="B35" s="75">
        <v>1</v>
      </c>
      <c r="C35"/>
      <c r="D35"/>
      <c r="E35"/>
      <c r="F35"/>
      <c r="G35"/>
    </row>
    <row r="36" spans="1:7" x14ac:dyDescent="0.25">
      <c r="A36" s="76" t="s">
        <v>135</v>
      </c>
      <c r="B36" s="75">
        <v>1</v>
      </c>
      <c r="C36"/>
      <c r="D36"/>
      <c r="E36"/>
      <c r="F36"/>
      <c r="G36"/>
    </row>
    <row r="37" spans="1:7" x14ac:dyDescent="0.25">
      <c r="A37" s="76" t="s">
        <v>137</v>
      </c>
      <c r="B37" s="75">
        <v>1</v>
      </c>
      <c r="C37"/>
      <c r="D37"/>
      <c r="E37"/>
      <c r="F37"/>
      <c r="G37"/>
    </row>
    <row r="38" spans="1:7" x14ac:dyDescent="0.25">
      <c r="A38" s="76" t="s">
        <v>139</v>
      </c>
      <c r="B38" s="75">
        <v>1</v>
      </c>
      <c r="C38"/>
      <c r="D38"/>
      <c r="E38"/>
      <c r="F38"/>
      <c r="G38"/>
    </row>
    <row r="39" spans="1:7" x14ac:dyDescent="0.25">
      <c r="A39" s="76" t="s">
        <v>151</v>
      </c>
      <c r="B39" s="75">
        <v>1</v>
      </c>
      <c r="C39"/>
      <c r="D39"/>
      <c r="E39"/>
      <c r="F39"/>
      <c r="G39"/>
    </row>
    <row r="40" spans="1:7" x14ac:dyDescent="0.25">
      <c r="A40" s="76" t="s">
        <v>155</v>
      </c>
      <c r="B40" s="75">
        <v>1</v>
      </c>
      <c r="C40"/>
      <c r="D40"/>
      <c r="E40"/>
      <c r="F40"/>
      <c r="G40"/>
    </row>
    <row r="41" spans="1:7" x14ac:dyDescent="0.25">
      <c r="A41" s="76" t="s">
        <v>158</v>
      </c>
      <c r="B41" s="75">
        <v>1</v>
      </c>
      <c r="C41"/>
      <c r="D41"/>
      <c r="E41"/>
      <c r="F41"/>
      <c r="G41"/>
    </row>
    <row r="42" spans="1:7" x14ac:dyDescent="0.25">
      <c r="A42" s="76" t="s">
        <v>160</v>
      </c>
      <c r="B42" s="75">
        <v>1</v>
      </c>
      <c r="C42"/>
      <c r="D42"/>
      <c r="E42"/>
      <c r="F42"/>
      <c r="G42"/>
    </row>
    <row r="43" spans="1:7" x14ac:dyDescent="0.25">
      <c r="A43" s="76" t="s">
        <v>162</v>
      </c>
      <c r="B43" s="75">
        <v>1</v>
      </c>
      <c r="C43"/>
      <c r="D43"/>
      <c r="E43"/>
      <c r="F43"/>
      <c r="G43"/>
    </row>
    <row r="44" spans="1:7" x14ac:dyDescent="0.25">
      <c r="A44" s="76" t="s">
        <v>166</v>
      </c>
      <c r="B44" s="75">
        <v>1</v>
      </c>
      <c r="C44"/>
      <c r="D44"/>
      <c r="E44"/>
      <c r="F44"/>
      <c r="G44"/>
    </row>
    <row r="45" spans="1:7" x14ac:dyDescent="0.25">
      <c r="A45" s="76" t="s">
        <v>168</v>
      </c>
      <c r="B45" s="75">
        <v>1</v>
      </c>
      <c r="C45"/>
      <c r="D45"/>
      <c r="E45"/>
      <c r="F45"/>
      <c r="G45"/>
    </row>
    <row r="46" spans="1:7" x14ac:dyDescent="0.25">
      <c r="A46" s="76" t="s">
        <v>174</v>
      </c>
      <c r="B46" s="75">
        <v>1</v>
      </c>
      <c r="C46"/>
      <c r="D46"/>
      <c r="E46"/>
      <c r="F46"/>
      <c r="G46"/>
    </row>
    <row r="47" spans="1:7" x14ac:dyDescent="0.25">
      <c r="A47" s="76" t="s">
        <v>176</v>
      </c>
      <c r="B47" s="75">
        <v>1</v>
      </c>
      <c r="C47"/>
      <c r="D47"/>
      <c r="E47"/>
      <c r="F47"/>
      <c r="G47"/>
    </row>
    <row r="48" spans="1:7" x14ac:dyDescent="0.25">
      <c r="A48" s="76" t="s">
        <v>184</v>
      </c>
      <c r="B48" s="75">
        <v>1</v>
      </c>
      <c r="C48"/>
      <c r="D48"/>
      <c r="E48"/>
      <c r="F48"/>
      <c r="G48"/>
    </row>
    <row r="49" spans="1:7" x14ac:dyDescent="0.25">
      <c r="A49" s="76" t="s">
        <v>192</v>
      </c>
      <c r="B49" s="75">
        <v>1</v>
      </c>
      <c r="C49"/>
      <c r="D49"/>
      <c r="E49"/>
      <c r="F49"/>
      <c r="G49"/>
    </row>
    <row r="50" spans="1:7" x14ac:dyDescent="0.25">
      <c r="A50" s="79">
        <v>95</v>
      </c>
      <c r="B50" s="75">
        <v>29</v>
      </c>
      <c r="C50"/>
      <c r="D50"/>
      <c r="E50"/>
      <c r="F50"/>
      <c r="G50"/>
    </row>
    <row r="51" spans="1:7" x14ac:dyDescent="0.25">
      <c r="A51" s="77">
        <v>1</v>
      </c>
      <c r="B51" s="75">
        <v>29</v>
      </c>
      <c r="C51"/>
      <c r="D51"/>
      <c r="E51"/>
      <c r="F51"/>
      <c r="G51"/>
    </row>
    <row r="52" spans="1:7" ht="30" x14ac:dyDescent="0.25">
      <c r="A52" s="76" t="s">
        <v>45</v>
      </c>
      <c r="B52" s="75">
        <v>1</v>
      </c>
      <c r="C52"/>
      <c r="D52"/>
      <c r="E52"/>
      <c r="F52"/>
      <c r="G52"/>
    </row>
    <row r="53" spans="1:7" x14ac:dyDescent="0.25">
      <c r="A53" s="76" t="s">
        <v>50</v>
      </c>
      <c r="B53" s="75">
        <v>1</v>
      </c>
      <c r="C53"/>
      <c r="D53"/>
      <c r="E53"/>
      <c r="F53"/>
      <c r="G53"/>
    </row>
    <row r="54" spans="1:7" x14ac:dyDescent="0.25">
      <c r="A54" s="76" t="s">
        <v>4</v>
      </c>
      <c r="B54" s="75">
        <v>1</v>
      </c>
      <c r="C54"/>
      <c r="D54"/>
      <c r="E54"/>
      <c r="F54"/>
      <c r="G54"/>
    </row>
    <row r="55" spans="1:7" x14ac:dyDescent="0.25">
      <c r="A55" s="76" t="s">
        <v>75</v>
      </c>
      <c r="B55" s="75">
        <v>1</v>
      </c>
      <c r="C55"/>
      <c r="D55"/>
      <c r="E55"/>
      <c r="F55"/>
      <c r="G55"/>
    </row>
    <row r="56" spans="1:7" x14ac:dyDescent="0.25">
      <c r="A56" s="76" t="s">
        <v>77</v>
      </c>
      <c r="B56" s="75">
        <v>1</v>
      </c>
      <c r="C56"/>
      <c r="D56"/>
      <c r="E56"/>
      <c r="F56"/>
      <c r="G56"/>
    </row>
    <row r="57" spans="1:7" x14ac:dyDescent="0.25">
      <c r="A57" s="76" t="s">
        <v>79</v>
      </c>
      <c r="B57" s="75">
        <v>1</v>
      </c>
      <c r="C57"/>
      <c r="D57"/>
      <c r="E57"/>
      <c r="F57"/>
      <c r="G57"/>
    </row>
    <row r="58" spans="1:7" x14ac:dyDescent="0.25">
      <c r="A58" s="76" t="s">
        <v>87</v>
      </c>
      <c r="B58" s="75">
        <v>1</v>
      </c>
      <c r="C58"/>
      <c r="D58"/>
      <c r="E58"/>
      <c r="F58"/>
      <c r="G58"/>
    </row>
    <row r="59" spans="1:7" x14ac:dyDescent="0.25">
      <c r="A59" s="76" t="s">
        <v>95</v>
      </c>
      <c r="B59" s="75">
        <v>1</v>
      </c>
      <c r="C59"/>
      <c r="D59"/>
      <c r="E59"/>
      <c r="F59"/>
      <c r="G59"/>
    </row>
    <row r="60" spans="1:7" x14ac:dyDescent="0.25">
      <c r="A60" s="76" t="s">
        <v>99</v>
      </c>
      <c r="B60" s="75">
        <v>1</v>
      </c>
      <c r="C60"/>
      <c r="D60"/>
      <c r="E60"/>
      <c r="F60"/>
      <c r="G60"/>
    </row>
    <row r="61" spans="1:7" x14ac:dyDescent="0.25">
      <c r="A61" s="76" t="s">
        <v>103</v>
      </c>
      <c r="B61" s="75">
        <v>1</v>
      </c>
      <c r="C61"/>
      <c r="D61"/>
      <c r="E61"/>
      <c r="F61"/>
      <c r="G61"/>
    </row>
    <row r="62" spans="1:7" x14ac:dyDescent="0.25">
      <c r="A62" s="76" t="s">
        <v>113</v>
      </c>
      <c r="B62" s="75">
        <v>1</v>
      </c>
      <c r="C62"/>
      <c r="D62"/>
      <c r="E62"/>
      <c r="F62"/>
      <c r="G62"/>
    </row>
    <row r="63" spans="1:7" x14ac:dyDescent="0.25">
      <c r="A63" s="76" t="s">
        <v>117</v>
      </c>
      <c r="B63" s="75">
        <v>1</v>
      </c>
      <c r="C63"/>
      <c r="D63"/>
      <c r="E63"/>
      <c r="F63"/>
      <c r="G63"/>
    </row>
    <row r="64" spans="1:7" x14ac:dyDescent="0.25">
      <c r="A64" s="76" t="s">
        <v>121</v>
      </c>
      <c r="B64" s="75">
        <v>1</v>
      </c>
      <c r="C64"/>
      <c r="D64"/>
      <c r="E64"/>
      <c r="F64"/>
      <c r="G64"/>
    </row>
    <row r="65" spans="1:7" x14ac:dyDescent="0.25">
      <c r="A65" s="76" t="s">
        <v>125</v>
      </c>
      <c r="B65" s="75">
        <v>1</v>
      </c>
      <c r="C65"/>
      <c r="D65"/>
      <c r="E65"/>
      <c r="F65"/>
      <c r="G65"/>
    </row>
    <row r="66" spans="1:7" x14ac:dyDescent="0.25">
      <c r="A66" s="76" t="s">
        <v>129</v>
      </c>
      <c r="B66" s="75">
        <v>1</v>
      </c>
      <c r="C66"/>
      <c r="D66"/>
      <c r="E66"/>
      <c r="F66"/>
      <c r="G66"/>
    </row>
    <row r="67" spans="1:7" x14ac:dyDescent="0.25">
      <c r="A67" s="76" t="s">
        <v>133</v>
      </c>
      <c r="B67" s="75">
        <v>1</v>
      </c>
      <c r="C67"/>
      <c r="D67"/>
      <c r="E67"/>
      <c r="F67"/>
      <c r="G67"/>
    </row>
    <row r="68" spans="1:7" x14ac:dyDescent="0.25">
      <c r="A68" s="76" t="s">
        <v>135</v>
      </c>
      <c r="B68" s="75">
        <v>1</v>
      </c>
      <c r="C68"/>
      <c r="D68"/>
      <c r="E68"/>
      <c r="F68"/>
      <c r="G68"/>
    </row>
    <row r="69" spans="1:7" x14ac:dyDescent="0.25">
      <c r="A69" s="76" t="s">
        <v>137</v>
      </c>
      <c r="B69" s="75">
        <v>1</v>
      </c>
      <c r="C69"/>
      <c r="D69"/>
      <c r="E69"/>
      <c r="F69"/>
      <c r="G69"/>
    </row>
    <row r="70" spans="1:7" x14ac:dyDescent="0.25">
      <c r="A70" s="76" t="s">
        <v>139</v>
      </c>
      <c r="B70" s="75">
        <v>1</v>
      </c>
      <c r="C70"/>
      <c r="D70"/>
      <c r="E70"/>
      <c r="F70"/>
      <c r="G70"/>
    </row>
    <row r="71" spans="1:7" x14ac:dyDescent="0.25">
      <c r="A71" s="76" t="s">
        <v>151</v>
      </c>
      <c r="B71" s="75">
        <v>1</v>
      </c>
      <c r="C71"/>
      <c r="D71"/>
      <c r="E71"/>
      <c r="F71"/>
      <c r="G71"/>
    </row>
    <row r="72" spans="1:7" x14ac:dyDescent="0.25">
      <c r="A72" s="76" t="s">
        <v>155</v>
      </c>
      <c r="B72" s="75">
        <v>1</v>
      </c>
      <c r="C72"/>
      <c r="D72"/>
      <c r="E72"/>
      <c r="F72"/>
      <c r="G72"/>
    </row>
    <row r="73" spans="1:7" x14ac:dyDescent="0.25">
      <c r="A73" s="76" t="s">
        <v>158</v>
      </c>
      <c r="B73" s="75">
        <v>1</v>
      </c>
      <c r="C73"/>
      <c r="D73"/>
      <c r="E73"/>
      <c r="F73"/>
      <c r="G73"/>
    </row>
    <row r="74" spans="1:7" x14ac:dyDescent="0.25">
      <c r="A74" s="76" t="s">
        <v>160</v>
      </c>
      <c r="B74" s="75">
        <v>1</v>
      </c>
      <c r="C74"/>
      <c r="D74"/>
      <c r="E74"/>
      <c r="F74"/>
      <c r="G74"/>
    </row>
    <row r="75" spans="1:7" x14ac:dyDescent="0.25">
      <c r="A75" s="76" t="s">
        <v>162</v>
      </c>
      <c r="B75" s="75">
        <v>1</v>
      </c>
      <c r="C75"/>
      <c r="D75"/>
      <c r="E75"/>
      <c r="F75"/>
      <c r="G75"/>
    </row>
    <row r="76" spans="1:7" x14ac:dyDescent="0.25">
      <c r="A76" s="76" t="s">
        <v>166</v>
      </c>
      <c r="B76" s="75">
        <v>1</v>
      </c>
      <c r="C76"/>
      <c r="D76"/>
      <c r="E76"/>
      <c r="F76"/>
      <c r="G76"/>
    </row>
    <row r="77" spans="1:7" x14ac:dyDescent="0.25">
      <c r="A77" s="76" t="s">
        <v>168</v>
      </c>
      <c r="B77" s="75">
        <v>1</v>
      </c>
      <c r="C77"/>
      <c r="D77"/>
      <c r="E77"/>
      <c r="F77"/>
      <c r="G77"/>
    </row>
    <row r="78" spans="1:7" x14ac:dyDescent="0.25">
      <c r="A78" s="76" t="s">
        <v>176</v>
      </c>
      <c r="B78" s="75">
        <v>1</v>
      </c>
      <c r="C78"/>
      <c r="D78"/>
      <c r="E78"/>
      <c r="F78"/>
      <c r="G78"/>
    </row>
    <row r="79" spans="1:7" x14ac:dyDescent="0.25">
      <c r="A79" s="76" t="s">
        <v>184</v>
      </c>
      <c r="B79" s="75">
        <v>1</v>
      </c>
      <c r="C79"/>
      <c r="D79"/>
      <c r="E79"/>
      <c r="F79"/>
      <c r="G79"/>
    </row>
    <row r="80" spans="1:7" x14ac:dyDescent="0.25">
      <c r="A80" s="76" t="s">
        <v>192</v>
      </c>
      <c r="B80" s="75">
        <v>1</v>
      </c>
      <c r="C80"/>
      <c r="D80"/>
      <c r="E80"/>
      <c r="F80"/>
      <c r="G80"/>
    </row>
    <row r="81" spans="1:7" x14ac:dyDescent="0.25">
      <c r="A81" s="79">
        <v>98</v>
      </c>
      <c r="B81" s="75">
        <v>10</v>
      </c>
      <c r="C81"/>
      <c r="D81"/>
      <c r="E81"/>
      <c r="F81"/>
      <c r="G81"/>
    </row>
    <row r="82" spans="1:7" x14ac:dyDescent="0.25">
      <c r="A82" s="77">
        <v>1</v>
      </c>
      <c r="B82" s="75">
        <v>10</v>
      </c>
      <c r="C82"/>
      <c r="D82"/>
      <c r="E82"/>
      <c r="F82"/>
      <c r="G82"/>
    </row>
    <row r="83" spans="1:7" ht="30" x14ac:dyDescent="0.25">
      <c r="A83" s="76" t="s">
        <v>45</v>
      </c>
      <c r="B83" s="75">
        <v>1</v>
      </c>
      <c r="C83"/>
      <c r="D83"/>
      <c r="E83"/>
      <c r="F83"/>
      <c r="G83"/>
    </row>
    <row r="84" spans="1:7" x14ac:dyDescent="0.25">
      <c r="A84" s="76" t="s">
        <v>4</v>
      </c>
      <c r="B84" s="75">
        <v>1</v>
      </c>
      <c r="C84"/>
      <c r="D84"/>
      <c r="E84"/>
      <c r="F84"/>
      <c r="G84"/>
    </row>
    <row r="85" spans="1:7" x14ac:dyDescent="0.25">
      <c r="A85" s="76" t="s">
        <v>79</v>
      </c>
      <c r="B85" s="75">
        <v>1</v>
      </c>
      <c r="C85"/>
      <c r="D85"/>
      <c r="E85"/>
      <c r="F85"/>
      <c r="G85"/>
    </row>
    <row r="86" spans="1:7" x14ac:dyDescent="0.25">
      <c r="A86" s="76" t="s">
        <v>87</v>
      </c>
      <c r="B86" s="75">
        <v>1</v>
      </c>
      <c r="C86"/>
      <c r="D86"/>
      <c r="E86"/>
      <c r="F86"/>
      <c r="G86"/>
    </row>
    <row r="87" spans="1:7" x14ac:dyDescent="0.25">
      <c r="A87" s="76" t="s">
        <v>99</v>
      </c>
      <c r="B87" s="75">
        <v>1</v>
      </c>
      <c r="C87"/>
      <c r="D87"/>
      <c r="E87"/>
      <c r="F87"/>
      <c r="G87"/>
    </row>
    <row r="88" spans="1:7" x14ac:dyDescent="0.25">
      <c r="A88" s="76" t="s">
        <v>103</v>
      </c>
      <c r="B88" s="75">
        <v>1</v>
      </c>
      <c r="C88"/>
      <c r="D88"/>
      <c r="E88"/>
      <c r="F88"/>
      <c r="G88"/>
    </row>
    <row r="89" spans="1:7" x14ac:dyDescent="0.25">
      <c r="A89" s="76" t="s">
        <v>113</v>
      </c>
      <c r="B89" s="75">
        <v>1</v>
      </c>
      <c r="C89"/>
      <c r="D89"/>
      <c r="E89"/>
      <c r="F89"/>
      <c r="G89"/>
    </row>
    <row r="90" spans="1:7" x14ac:dyDescent="0.25">
      <c r="A90" s="76" t="s">
        <v>139</v>
      </c>
      <c r="B90" s="75">
        <v>1</v>
      </c>
      <c r="C90"/>
      <c r="D90"/>
      <c r="E90"/>
      <c r="F90"/>
      <c r="G90"/>
    </row>
    <row r="91" spans="1:7" x14ac:dyDescent="0.25">
      <c r="A91" s="76" t="s">
        <v>176</v>
      </c>
      <c r="B91" s="75">
        <v>1</v>
      </c>
      <c r="C91"/>
      <c r="D91"/>
      <c r="E91"/>
      <c r="F91"/>
      <c r="G91"/>
    </row>
    <row r="92" spans="1:7" x14ac:dyDescent="0.25">
      <c r="A92" s="76" t="s">
        <v>184</v>
      </c>
      <c r="B92" s="75">
        <v>1</v>
      </c>
      <c r="C92"/>
      <c r="D92"/>
      <c r="E92"/>
      <c r="F92"/>
      <c r="G92"/>
    </row>
    <row r="93" spans="1:7" x14ac:dyDescent="0.25">
      <c r="A93" s="78" t="s">
        <v>53</v>
      </c>
      <c r="B93" s="75">
        <v>28</v>
      </c>
      <c r="C93"/>
      <c r="D93"/>
      <c r="E93"/>
      <c r="F93"/>
      <c r="G93"/>
    </row>
    <row r="94" spans="1:7" x14ac:dyDescent="0.25">
      <c r="A94" s="79">
        <v>80</v>
      </c>
      <c r="B94" s="75">
        <v>8</v>
      </c>
      <c r="C94"/>
      <c r="D94"/>
      <c r="E94"/>
      <c r="F94"/>
      <c r="G94"/>
    </row>
    <row r="95" spans="1:7" x14ac:dyDescent="0.25">
      <c r="A95" s="77">
        <v>1</v>
      </c>
      <c r="B95" s="75">
        <v>5</v>
      </c>
      <c r="C95"/>
      <c r="D95"/>
      <c r="E95"/>
      <c r="F95"/>
      <c r="G95"/>
    </row>
    <row r="96" spans="1:7" x14ac:dyDescent="0.25">
      <c r="A96" s="76" t="s">
        <v>4</v>
      </c>
      <c r="B96" s="75">
        <v>1</v>
      </c>
      <c r="C96"/>
      <c r="D96"/>
      <c r="E96"/>
      <c r="F96"/>
      <c r="G96"/>
    </row>
    <row r="97" spans="1:7" x14ac:dyDescent="0.25">
      <c r="A97" s="76" t="s">
        <v>87</v>
      </c>
      <c r="B97" s="75">
        <v>1</v>
      </c>
      <c r="C97"/>
      <c r="D97"/>
      <c r="E97"/>
      <c r="F97"/>
      <c r="G97"/>
    </row>
    <row r="98" spans="1:7" x14ac:dyDescent="0.25">
      <c r="A98" s="76" t="s">
        <v>135</v>
      </c>
      <c r="B98" s="75">
        <v>1</v>
      </c>
      <c r="C98"/>
      <c r="D98"/>
      <c r="E98"/>
      <c r="F98"/>
      <c r="G98"/>
    </row>
    <row r="99" spans="1:7" x14ac:dyDescent="0.25">
      <c r="A99" s="76" t="s">
        <v>166</v>
      </c>
      <c r="B99" s="75">
        <v>1</v>
      </c>
      <c r="C99"/>
      <c r="D99"/>
      <c r="E99"/>
      <c r="F99"/>
      <c r="G99"/>
    </row>
    <row r="100" spans="1:7" x14ac:dyDescent="0.25">
      <c r="A100" s="76" t="s">
        <v>168</v>
      </c>
      <c r="B100" s="75">
        <v>1</v>
      </c>
      <c r="C100"/>
      <c r="D100"/>
      <c r="E100"/>
      <c r="F100"/>
      <c r="G100"/>
    </row>
    <row r="101" spans="1:7" x14ac:dyDescent="0.25">
      <c r="A101" s="77">
        <v>3</v>
      </c>
      <c r="B101" s="75">
        <v>3</v>
      </c>
      <c r="C101"/>
      <c r="D101"/>
      <c r="E101"/>
      <c r="F101"/>
      <c r="G101"/>
    </row>
    <row r="102" spans="1:7" x14ac:dyDescent="0.25">
      <c r="A102" s="76" t="s">
        <v>137</v>
      </c>
      <c r="B102" s="75">
        <v>1</v>
      </c>
      <c r="C102"/>
      <c r="D102"/>
      <c r="E102"/>
      <c r="F102"/>
      <c r="G102"/>
    </row>
    <row r="103" spans="1:7" x14ac:dyDescent="0.25">
      <c r="A103" s="76" t="s">
        <v>139</v>
      </c>
      <c r="B103" s="75">
        <v>1</v>
      </c>
      <c r="C103"/>
      <c r="D103"/>
      <c r="E103"/>
      <c r="F103"/>
      <c r="G103"/>
    </row>
    <row r="104" spans="1:7" x14ac:dyDescent="0.25">
      <c r="A104" s="76" t="s">
        <v>176</v>
      </c>
      <c r="B104" s="75">
        <v>1</v>
      </c>
      <c r="C104"/>
      <c r="D104"/>
      <c r="E104"/>
      <c r="F104"/>
      <c r="G104"/>
    </row>
    <row r="105" spans="1:7" x14ac:dyDescent="0.25">
      <c r="A105" s="79">
        <v>92</v>
      </c>
      <c r="B105" s="75">
        <v>10</v>
      </c>
      <c r="C105"/>
      <c r="D105"/>
      <c r="E105"/>
      <c r="F105"/>
      <c r="G105"/>
    </row>
    <row r="106" spans="1:7" x14ac:dyDescent="0.25">
      <c r="A106" s="77">
        <v>3</v>
      </c>
      <c r="B106" s="75">
        <v>10</v>
      </c>
      <c r="C106"/>
      <c r="D106"/>
      <c r="E106"/>
      <c r="F106"/>
      <c r="G106"/>
    </row>
    <row r="107" spans="1:7" x14ac:dyDescent="0.25">
      <c r="A107" s="76" t="s">
        <v>4</v>
      </c>
      <c r="B107" s="75">
        <v>1</v>
      </c>
      <c r="C107"/>
      <c r="D107"/>
      <c r="E107"/>
      <c r="F107"/>
      <c r="G107"/>
    </row>
    <row r="108" spans="1:7" x14ac:dyDescent="0.25">
      <c r="A108" s="76" t="s">
        <v>87</v>
      </c>
      <c r="B108" s="75">
        <v>1</v>
      </c>
      <c r="C108"/>
      <c r="D108"/>
      <c r="E108"/>
      <c r="F108"/>
      <c r="G108"/>
    </row>
    <row r="109" spans="1:7" x14ac:dyDescent="0.25">
      <c r="A109" s="76" t="s">
        <v>99</v>
      </c>
      <c r="B109" s="75">
        <v>1</v>
      </c>
      <c r="C109"/>
      <c r="D109"/>
      <c r="E109"/>
      <c r="F109"/>
      <c r="G109"/>
    </row>
    <row r="110" spans="1:7" x14ac:dyDescent="0.25">
      <c r="A110" s="76" t="s">
        <v>103</v>
      </c>
      <c r="B110" s="75">
        <v>1</v>
      </c>
      <c r="C110"/>
      <c r="D110"/>
      <c r="E110"/>
      <c r="F110"/>
      <c r="G110"/>
    </row>
    <row r="111" spans="1:7" x14ac:dyDescent="0.25">
      <c r="A111" s="76" t="s">
        <v>137</v>
      </c>
      <c r="B111" s="75">
        <v>1</v>
      </c>
      <c r="C111"/>
      <c r="D111"/>
      <c r="E111"/>
      <c r="F111"/>
      <c r="G111"/>
    </row>
    <row r="112" spans="1:7" x14ac:dyDescent="0.25">
      <c r="A112" s="76" t="s">
        <v>139</v>
      </c>
      <c r="B112" s="75">
        <v>1</v>
      </c>
      <c r="C112"/>
      <c r="D112"/>
      <c r="E112"/>
      <c r="F112"/>
      <c r="G112"/>
    </row>
    <row r="113" spans="1:7" x14ac:dyDescent="0.25">
      <c r="A113" s="76" t="s">
        <v>155</v>
      </c>
      <c r="B113" s="75">
        <v>1</v>
      </c>
      <c r="C113"/>
      <c r="D113"/>
      <c r="E113"/>
      <c r="F113"/>
      <c r="G113"/>
    </row>
    <row r="114" spans="1:7" x14ac:dyDescent="0.25">
      <c r="A114" s="76" t="s">
        <v>166</v>
      </c>
      <c r="B114" s="75">
        <v>1</v>
      </c>
      <c r="C114"/>
      <c r="D114"/>
      <c r="E114"/>
      <c r="F114"/>
      <c r="G114"/>
    </row>
    <row r="115" spans="1:7" x14ac:dyDescent="0.25">
      <c r="A115" s="76" t="s">
        <v>168</v>
      </c>
      <c r="B115" s="75">
        <v>1</v>
      </c>
      <c r="C115"/>
      <c r="D115"/>
      <c r="E115"/>
      <c r="F115"/>
      <c r="G115"/>
    </row>
    <row r="116" spans="1:7" x14ac:dyDescent="0.25">
      <c r="A116" s="76" t="s">
        <v>176</v>
      </c>
      <c r="B116" s="75">
        <v>1</v>
      </c>
      <c r="C116"/>
      <c r="D116"/>
      <c r="E116"/>
      <c r="F116"/>
      <c r="G116"/>
    </row>
    <row r="117" spans="1:7" x14ac:dyDescent="0.25">
      <c r="A117" s="79">
        <v>95</v>
      </c>
      <c r="B117" s="75">
        <v>9</v>
      </c>
      <c r="C117"/>
      <c r="D117"/>
      <c r="E117"/>
      <c r="F117"/>
      <c r="G117"/>
    </row>
    <row r="118" spans="1:7" x14ac:dyDescent="0.25">
      <c r="A118" s="77">
        <v>3</v>
      </c>
      <c r="B118" s="75">
        <v>9</v>
      </c>
      <c r="C118"/>
      <c r="D118"/>
      <c r="E118"/>
      <c r="F118"/>
      <c r="G118"/>
    </row>
    <row r="119" spans="1:7" x14ac:dyDescent="0.25">
      <c r="A119" s="76" t="s">
        <v>4</v>
      </c>
      <c r="B119" s="75">
        <v>1</v>
      </c>
      <c r="C119"/>
      <c r="D119"/>
      <c r="E119"/>
      <c r="F119"/>
      <c r="G119"/>
    </row>
    <row r="120" spans="1:7" x14ac:dyDescent="0.25">
      <c r="A120" s="76" t="s">
        <v>87</v>
      </c>
      <c r="B120" s="75">
        <v>1</v>
      </c>
      <c r="C120"/>
      <c r="D120"/>
      <c r="E120"/>
      <c r="F120"/>
      <c r="G120"/>
    </row>
    <row r="121" spans="1:7" x14ac:dyDescent="0.25">
      <c r="A121" s="76" t="s">
        <v>99</v>
      </c>
      <c r="B121" s="75">
        <v>1</v>
      </c>
      <c r="C121"/>
      <c r="D121"/>
      <c r="E121"/>
      <c r="F121"/>
      <c r="G121"/>
    </row>
    <row r="122" spans="1:7" x14ac:dyDescent="0.25">
      <c r="A122" s="76" t="s">
        <v>103</v>
      </c>
      <c r="B122" s="75">
        <v>1</v>
      </c>
      <c r="C122"/>
      <c r="D122"/>
      <c r="E122"/>
      <c r="F122"/>
      <c r="G122"/>
    </row>
    <row r="123" spans="1:7" x14ac:dyDescent="0.25">
      <c r="A123" s="76" t="s">
        <v>137</v>
      </c>
      <c r="B123" s="75">
        <v>1</v>
      </c>
      <c r="C123"/>
      <c r="D123"/>
      <c r="E123"/>
      <c r="F123"/>
      <c r="G123"/>
    </row>
    <row r="124" spans="1:7" x14ac:dyDescent="0.25">
      <c r="A124" s="76" t="s">
        <v>139</v>
      </c>
      <c r="B124" s="75">
        <v>1</v>
      </c>
      <c r="C124"/>
      <c r="D124"/>
      <c r="E124"/>
      <c r="F124"/>
      <c r="G124"/>
    </row>
    <row r="125" spans="1:7" x14ac:dyDescent="0.25">
      <c r="A125" s="76" t="s">
        <v>155</v>
      </c>
      <c r="B125" s="75">
        <v>1</v>
      </c>
      <c r="C125"/>
      <c r="D125"/>
      <c r="E125"/>
      <c r="F125"/>
      <c r="G125"/>
    </row>
    <row r="126" spans="1:7" x14ac:dyDescent="0.25">
      <c r="A126" s="76" t="s">
        <v>168</v>
      </c>
      <c r="B126" s="75">
        <v>1</v>
      </c>
      <c r="C126"/>
      <c r="D126"/>
      <c r="E126"/>
      <c r="F126"/>
      <c r="G126"/>
    </row>
    <row r="127" spans="1:7" x14ac:dyDescent="0.25">
      <c r="A127" s="76" t="s">
        <v>176</v>
      </c>
      <c r="B127" s="75">
        <v>1</v>
      </c>
      <c r="C127"/>
      <c r="D127"/>
      <c r="E127"/>
      <c r="F127"/>
      <c r="G127"/>
    </row>
    <row r="128" spans="1:7" x14ac:dyDescent="0.25">
      <c r="A128" s="79">
        <v>98</v>
      </c>
      <c r="B128" s="75">
        <v>1</v>
      </c>
      <c r="C128"/>
      <c r="D128"/>
      <c r="E128"/>
      <c r="F128"/>
      <c r="G128"/>
    </row>
    <row r="129" spans="1:7" x14ac:dyDescent="0.25">
      <c r="A129" s="77">
        <v>3</v>
      </c>
      <c r="B129" s="75">
        <v>1</v>
      </c>
      <c r="C129"/>
      <c r="D129"/>
      <c r="E129"/>
      <c r="F129"/>
      <c r="G129"/>
    </row>
    <row r="130" spans="1:7" x14ac:dyDescent="0.25">
      <c r="A130" s="76" t="s">
        <v>4</v>
      </c>
      <c r="B130" s="75">
        <v>1</v>
      </c>
      <c r="C130"/>
      <c r="D130"/>
      <c r="E130"/>
      <c r="F130"/>
      <c r="G130"/>
    </row>
    <row r="131" spans="1:7" x14ac:dyDescent="0.25">
      <c r="A131" s="78" t="s">
        <v>56</v>
      </c>
      <c r="B131" s="75">
        <v>6</v>
      </c>
      <c r="C131"/>
      <c r="D131"/>
      <c r="E131"/>
      <c r="F131"/>
      <c r="G131"/>
    </row>
    <row r="132" spans="1:7" x14ac:dyDescent="0.25">
      <c r="A132" s="79">
        <v>92</v>
      </c>
      <c r="B132" s="75">
        <v>2</v>
      </c>
      <c r="C132"/>
      <c r="D132"/>
      <c r="E132"/>
      <c r="F132"/>
      <c r="G132"/>
    </row>
    <row r="133" spans="1:7" x14ac:dyDescent="0.25">
      <c r="A133" s="77">
        <v>3</v>
      </c>
      <c r="B133" s="75">
        <v>2</v>
      </c>
      <c r="C133"/>
      <c r="D133"/>
      <c r="E133"/>
      <c r="F133"/>
      <c r="G133"/>
    </row>
    <row r="134" spans="1:7" x14ac:dyDescent="0.25">
      <c r="A134" s="76" t="s">
        <v>4</v>
      </c>
      <c r="B134" s="75">
        <v>1</v>
      </c>
      <c r="C134"/>
      <c r="D134"/>
      <c r="E134"/>
      <c r="F134"/>
      <c r="G134"/>
    </row>
    <row r="135" spans="1:7" x14ac:dyDescent="0.25">
      <c r="A135" s="76" t="s">
        <v>139</v>
      </c>
      <c r="B135" s="75">
        <v>1</v>
      </c>
      <c r="C135"/>
      <c r="D135"/>
      <c r="E135"/>
      <c r="F135"/>
      <c r="G135"/>
    </row>
    <row r="136" spans="1:7" x14ac:dyDescent="0.25">
      <c r="A136" s="79">
        <v>95</v>
      </c>
      <c r="B136" s="75">
        <v>2</v>
      </c>
      <c r="C136"/>
      <c r="D136"/>
      <c r="E136"/>
      <c r="F136"/>
      <c r="G136"/>
    </row>
    <row r="137" spans="1:7" x14ac:dyDescent="0.25">
      <c r="A137" s="77">
        <v>3</v>
      </c>
      <c r="B137" s="75">
        <v>2</v>
      </c>
      <c r="C137"/>
      <c r="D137"/>
      <c r="E137"/>
      <c r="F137"/>
      <c r="G137"/>
    </row>
    <row r="138" spans="1:7" x14ac:dyDescent="0.25">
      <c r="A138" s="76" t="s">
        <v>4</v>
      </c>
      <c r="B138" s="75">
        <v>1</v>
      </c>
      <c r="C138"/>
      <c r="D138"/>
      <c r="E138"/>
      <c r="F138"/>
      <c r="G138"/>
    </row>
    <row r="139" spans="1:7" x14ac:dyDescent="0.25">
      <c r="A139" s="76" t="s">
        <v>139</v>
      </c>
      <c r="B139" s="75">
        <v>1</v>
      </c>
      <c r="C139"/>
      <c r="D139"/>
      <c r="E139"/>
      <c r="F139"/>
      <c r="G139"/>
    </row>
    <row r="140" spans="1:7" x14ac:dyDescent="0.25">
      <c r="A140" s="79">
        <v>98</v>
      </c>
      <c r="B140" s="75">
        <v>2</v>
      </c>
      <c r="C140"/>
      <c r="D140"/>
      <c r="E140"/>
      <c r="F140"/>
      <c r="G140"/>
    </row>
    <row r="141" spans="1:7" x14ac:dyDescent="0.25">
      <c r="A141" s="77">
        <v>3</v>
      </c>
      <c r="B141" s="75">
        <v>2</v>
      </c>
      <c r="C141"/>
      <c r="D141"/>
      <c r="E141"/>
      <c r="F141"/>
      <c r="G141"/>
    </row>
    <row r="142" spans="1:7" x14ac:dyDescent="0.25">
      <c r="A142" s="76" t="s">
        <v>4</v>
      </c>
      <c r="B142" s="75">
        <v>1</v>
      </c>
      <c r="C142"/>
      <c r="D142"/>
      <c r="E142"/>
      <c r="F142"/>
      <c r="G142"/>
    </row>
    <row r="143" spans="1:7" x14ac:dyDescent="0.25">
      <c r="A143" s="76" t="s">
        <v>139</v>
      </c>
      <c r="B143" s="75">
        <v>1</v>
      </c>
      <c r="C143"/>
      <c r="D143"/>
      <c r="E143"/>
      <c r="F143"/>
      <c r="G143"/>
    </row>
    <row r="144" spans="1:7" ht="45" x14ac:dyDescent="0.25">
      <c r="A144" s="78" t="s">
        <v>197</v>
      </c>
      <c r="B144" s="75">
        <v>1</v>
      </c>
      <c r="C144"/>
      <c r="D144"/>
      <c r="E144"/>
      <c r="F144"/>
      <c r="G144"/>
    </row>
    <row r="145" spans="1:7" x14ac:dyDescent="0.25">
      <c r="A145" s="79">
        <v>80</v>
      </c>
      <c r="B145" s="75">
        <v>1</v>
      </c>
      <c r="C145"/>
      <c r="D145"/>
      <c r="E145"/>
      <c r="F145"/>
      <c r="G145"/>
    </row>
    <row r="146" spans="1:7" x14ac:dyDescent="0.25">
      <c r="A146" s="77">
        <v>1</v>
      </c>
      <c r="B146" s="75">
        <v>1</v>
      </c>
      <c r="C146"/>
      <c r="D146"/>
      <c r="E146"/>
      <c r="F146"/>
      <c r="G146"/>
    </row>
    <row r="147" spans="1:7" x14ac:dyDescent="0.25">
      <c r="A147" s="76" t="s">
        <v>180</v>
      </c>
      <c r="B147" s="75">
        <v>1</v>
      </c>
      <c r="C147"/>
      <c r="D147"/>
      <c r="E147"/>
      <c r="F147"/>
      <c r="G147"/>
    </row>
    <row r="148" spans="1:7" x14ac:dyDescent="0.25">
      <c r="A148" s="78" t="s">
        <v>181</v>
      </c>
      <c r="B148" s="75">
        <v>2</v>
      </c>
      <c r="C148"/>
      <c r="D148"/>
      <c r="E148"/>
      <c r="F148"/>
      <c r="G148"/>
    </row>
    <row r="149" spans="1:7" x14ac:dyDescent="0.25">
      <c r="A149" s="79">
        <v>92</v>
      </c>
      <c r="B149" s="75">
        <v>1</v>
      </c>
      <c r="C149"/>
      <c r="D149"/>
      <c r="E149"/>
      <c r="F149"/>
      <c r="G149"/>
    </row>
    <row r="150" spans="1:7" x14ac:dyDescent="0.25">
      <c r="A150" s="77">
        <v>1</v>
      </c>
      <c r="B150" s="75">
        <v>1</v>
      </c>
      <c r="C150"/>
      <c r="D150"/>
      <c r="E150"/>
      <c r="F150"/>
      <c r="G150"/>
    </row>
    <row r="151" spans="1:7" x14ac:dyDescent="0.25">
      <c r="A151" s="76" t="s">
        <v>180</v>
      </c>
      <c r="B151" s="75">
        <v>1</v>
      </c>
      <c r="C151"/>
      <c r="D151"/>
      <c r="E151"/>
      <c r="F151"/>
      <c r="G151"/>
    </row>
    <row r="152" spans="1:7" x14ac:dyDescent="0.25">
      <c r="A152" s="79">
        <v>95</v>
      </c>
      <c r="B152" s="75">
        <v>1</v>
      </c>
      <c r="C152"/>
      <c r="D152"/>
      <c r="E152"/>
      <c r="F152"/>
      <c r="G152"/>
    </row>
    <row r="153" spans="1:7" x14ac:dyDescent="0.25">
      <c r="A153" s="77">
        <v>1</v>
      </c>
      <c r="B153" s="75">
        <v>1</v>
      </c>
      <c r="C153"/>
      <c r="D153"/>
      <c r="E153"/>
      <c r="F153"/>
      <c r="G153"/>
    </row>
    <row r="154" spans="1:7" x14ac:dyDescent="0.25">
      <c r="A154" s="76" t="s">
        <v>180</v>
      </c>
      <c r="B154" s="75">
        <v>1</v>
      </c>
      <c r="C154"/>
      <c r="D154"/>
      <c r="E154"/>
      <c r="F154"/>
      <c r="G154"/>
    </row>
    <row r="155" spans="1:7" x14ac:dyDescent="0.25">
      <c r="A155" s="78" t="s">
        <v>114</v>
      </c>
      <c r="B155" s="75">
        <v>1</v>
      </c>
      <c r="C155"/>
      <c r="D155"/>
      <c r="E155"/>
      <c r="F155"/>
      <c r="G155"/>
    </row>
    <row r="156" spans="1:7" x14ac:dyDescent="0.25">
      <c r="A156" s="79">
        <v>80</v>
      </c>
      <c r="B156" s="75">
        <v>1</v>
      </c>
      <c r="C156"/>
      <c r="D156"/>
      <c r="E156"/>
      <c r="F156"/>
      <c r="G156"/>
    </row>
    <row r="157" spans="1:7" x14ac:dyDescent="0.25">
      <c r="A157" s="77">
        <v>1</v>
      </c>
      <c r="B157" s="75">
        <v>1</v>
      </c>
      <c r="C157"/>
      <c r="D157"/>
      <c r="E157"/>
      <c r="F157"/>
      <c r="G157"/>
    </row>
    <row r="158" spans="1:7" x14ac:dyDescent="0.25">
      <c r="A158" s="76" t="s">
        <v>113</v>
      </c>
      <c r="B158" s="75">
        <v>1</v>
      </c>
      <c r="C158"/>
      <c r="D158"/>
      <c r="E158"/>
      <c r="F158"/>
      <c r="G158"/>
    </row>
    <row r="159" spans="1:7" x14ac:dyDescent="0.25">
      <c r="A159" s="78" t="s">
        <v>205</v>
      </c>
      <c r="B159" s="75">
        <v>1</v>
      </c>
      <c r="C159"/>
      <c r="D159"/>
      <c r="E159"/>
      <c r="F159"/>
      <c r="G159"/>
    </row>
    <row r="160" spans="1:7" x14ac:dyDescent="0.25">
      <c r="A160" s="79">
        <v>80</v>
      </c>
      <c r="B160" s="75">
        <v>1</v>
      </c>
      <c r="C160"/>
      <c r="D160"/>
      <c r="E160"/>
      <c r="F160"/>
      <c r="G160"/>
    </row>
    <row r="161" spans="1:7" x14ac:dyDescent="0.25">
      <c r="A161" s="77">
        <v>3</v>
      </c>
      <c r="B161" s="75">
        <v>1</v>
      </c>
      <c r="C161"/>
      <c r="D161"/>
      <c r="E161"/>
      <c r="F161"/>
      <c r="G161"/>
    </row>
    <row r="162" spans="1:7" x14ac:dyDescent="0.25">
      <c r="A162" s="76" t="s">
        <v>139</v>
      </c>
      <c r="B162" s="75">
        <v>1</v>
      </c>
      <c r="C162"/>
      <c r="D162"/>
      <c r="E162"/>
      <c r="F162"/>
      <c r="G162"/>
    </row>
    <row r="163" spans="1:7" x14ac:dyDescent="0.25">
      <c r="A163" s="78" t="s">
        <v>185</v>
      </c>
      <c r="B163" s="75">
        <v>2</v>
      </c>
      <c r="C163"/>
      <c r="D163"/>
      <c r="E163"/>
      <c r="F163"/>
      <c r="G163"/>
    </row>
    <row r="164" spans="1:7" x14ac:dyDescent="0.25">
      <c r="A164" s="79">
        <v>80</v>
      </c>
      <c r="B164" s="75">
        <v>1</v>
      </c>
      <c r="C164"/>
      <c r="D164"/>
      <c r="E164"/>
      <c r="F164"/>
      <c r="G164"/>
    </row>
    <row r="165" spans="1:7" x14ac:dyDescent="0.25">
      <c r="A165" s="77">
        <v>3</v>
      </c>
      <c r="B165" s="75">
        <v>1</v>
      </c>
      <c r="C165"/>
      <c r="D165"/>
      <c r="E165"/>
      <c r="F165"/>
      <c r="G165"/>
    </row>
    <row r="166" spans="1:7" x14ac:dyDescent="0.25">
      <c r="A166" s="76" t="s">
        <v>184</v>
      </c>
      <c r="B166" s="75">
        <v>1</v>
      </c>
      <c r="C166"/>
      <c r="D166"/>
      <c r="E166"/>
      <c r="F166"/>
      <c r="G166"/>
    </row>
    <row r="167" spans="1:7" x14ac:dyDescent="0.25">
      <c r="A167" s="79">
        <v>92</v>
      </c>
      <c r="B167" s="75">
        <v>1</v>
      </c>
      <c r="C167"/>
      <c r="D167"/>
      <c r="E167"/>
      <c r="F167"/>
      <c r="G167"/>
    </row>
    <row r="168" spans="1:7" x14ac:dyDescent="0.25">
      <c r="A168" s="77">
        <v>3</v>
      </c>
      <c r="B168" s="75">
        <v>1</v>
      </c>
      <c r="C168"/>
      <c r="D168"/>
      <c r="E168"/>
      <c r="F168"/>
      <c r="G168"/>
    </row>
    <row r="169" spans="1:7" x14ac:dyDescent="0.25">
      <c r="A169" s="76" t="s">
        <v>184</v>
      </c>
      <c r="B169" s="75">
        <v>1</v>
      </c>
      <c r="C169"/>
      <c r="D169"/>
      <c r="E169"/>
      <c r="F169"/>
      <c r="G169"/>
    </row>
    <row r="170" spans="1:7" x14ac:dyDescent="0.25">
      <c r="A170" s="78" t="s">
        <v>58</v>
      </c>
      <c r="B170" s="75">
        <v>1</v>
      </c>
      <c r="C170"/>
      <c r="D170"/>
      <c r="E170"/>
      <c r="F170"/>
      <c r="G170"/>
    </row>
    <row r="171" spans="1:7" x14ac:dyDescent="0.25">
      <c r="A171" s="79">
        <v>80</v>
      </c>
      <c r="B171" s="75">
        <v>1</v>
      </c>
      <c r="C171"/>
      <c r="D171"/>
      <c r="E171"/>
      <c r="F171"/>
      <c r="G171"/>
    </row>
    <row r="172" spans="1:7" x14ac:dyDescent="0.25">
      <c r="A172" s="77">
        <v>3</v>
      </c>
      <c r="B172" s="75">
        <v>1</v>
      </c>
      <c r="C172"/>
      <c r="D172"/>
      <c r="E172"/>
      <c r="F172"/>
      <c r="G172"/>
    </row>
    <row r="173" spans="1:7" x14ac:dyDescent="0.25">
      <c r="A173" s="76" t="s">
        <v>184</v>
      </c>
      <c r="B173" s="75">
        <v>1</v>
      </c>
      <c r="C173"/>
      <c r="D173"/>
      <c r="E173"/>
      <c r="F173"/>
      <c r="G173"/>
    </row>
    <row r="174" spans="1:7" x14ac:dyDescent="0.25">
      <c r="A174" s="78" t="s">
        <v>142</v>
      </c>
      <c r="B174" s="75">
        <v>1</v>
      </c>
      <c r="C174"/>
      <c r="D174"/>
      <c r="E174"/>
      <c r="F174"/>
      <c r="G174"/>
    </row>
    <row r="175" spans="1:7" x14ac:dyDescent="0.25">
      <c r="A175" s="79">
        <v>80</v>
      </c>
      <c r="B175" s="75">
        <v>1</v>
      </c>
      <c r="C175"/>
      <c r="D175"/>
      <c r="E175"/>
      <c r="F175"/>
      <c r="G175"/>
    </row>
    <row r="176" spans="1:7" x14ac:dyDescent="0.25">
      <c r="A176" s="77">
        <v>3</v>
      </c>
      <c r="B176" s="75">
        <v>1</v>
      </c>
      <c r="C176"/>
      <c r="D176"/>
      <c r="E176"/>
      <c r="F176"/>
      <c r="G176"/>
    </row>
    <row r="177" spans="1:7" x14ac:dyDescent="0.25">
      <c r="A177" s="76" t="s">
        <v>139</v>
      </c>
      <c r="B177" s="75">
        <v>1</v>
      </c>
      <c r="C177"/>
      <c r="D177"/>
      <c r="E177"/>
      <c r="F177"/>
      <c r="G177"/>
    </row>
    <row r="178" spans="1:7" x14ac:dyDescent="0.25">
      <c r="A178" s="78" t="s">
        <v>88</v>
      </c>
      <c r="B178" s="75">
        <v>1</v>
      </c>
      <c r="C178"/>
      <c r="D178"/>
      <c r="E178"/>
      <c r="F178"/>
      <c r="G178"/>
    </row>
    <row r="179" spans="1:7" x14ac:dyDescent="0.25">
      <c r="A179" s="79">
        <v>98</v>
      </c>
      <c r="B179" s="75">
        <v>1</v>
      </c>
      <c r="C179"/>
      <c r="D179"/>
      <c r="E179"/>
      <c r="F179"/>
      <c r="G179"/>
    </row>
    <row r="180" spans="1:7" x14ac:dyDescent="0.25">
      <c r="A180" s="77">
        <v>3</v>
      </c>
      <c r="B180" s="75">
        <v>1</v>
      </c>
      <c r="C180"/>
      <c r="D180"/>
      <c r="E180"/>
      <c r="F180"/>
      <c r="G180"/>
    </row>
    <row r="181" spans="1:7" x14ac:dyDescent="0.25">
      <c r="A181" s="76" t="s">
        <v>87</v>
      </c>
      <c r="B181" s="75">
        <v>1</v>
      </c>
      <c r="C181"/>
      <c r="D181"/>
      <c r="E181"/>
      <c r="F181"/>
      <c r="G181"/>
    </row>
    <row r="182" spans="1:7" ht="30" x14ac:dyDescent="0.25">
      <c r="A182" s="78" t="s">
        <v>187</v>
      </c>
      <c r="B182" s="75">
        <v>1</v>
      </c>
      <c r="C182"/>
      <c r="D182"/>
      <c r="E182"/>
      <c r="F182"/>
      <c r="G182"/>
    </row>
    <row r="183" spans="1:7" x14ac:dyDescent="0.25">
      <c r="A183" s="79">
        <v>80</v>
      </c>
      <c r="B183" s="75">
        <v>1</v>
      </c>
      <c r="C183"/>
      <c r="D183"/>
      <c r="E183"/>
      <c r="F183"/>
      <c r="G183"/>
    </row>
    <row r="184" spans="1:7" x14ac:dyDescent="0.25">
      <c r="A184" s="77">
        <v>3</v>
      </c>
      <c r="B184" s="75">
        <v>1</v>
      </c>
      <c r="C184"/>
      <c r="D184"/>
      <c r="E184"/>
      <c r="F184"/>
      <c r="G184"/>
    </row>
    <row r="185" spans="1:7" x14ac:dyDescent="0.25">
      <c r="A185" s="76" t="s">
        <v>184</v>
      </c>
      <c r="B185" s="75">
        <v>1</v>
      </c>
      <c r="C185"/>
      <c r="D185"/>
      <c r="E185"/>
      <c r="F185"/>
      <c r="G185"/>
    </row>
    <row r="186" spans="1:7" x14ac:dyDescent="0.25">
      <c r="A186" s="78" t="s">
        <v>126</v>
      </c>
      <c r="B186" s="75">
        <v>5</v>
      </c>
      <c r="C186"/>
      <c r="D186"/>
      <c r="E186"/>
      <c r="F186"/>
      <c r="G186"/>
    </row>
    <row r="187" spans="1:7" x14ac:dyDescent="0.25">
      <c r="A187" s="79">
        <v>80</v>
      </c>
      <c r="B187" s="75">
        <v>2</v>
      </c>
      <c r="C187"/>
      <c r="D187"/>
      <c r="E187"/>
      <c r="F187"/>
      <c r="G187"/>
    </row>
    <row r="188" spans="1:7" x14ac:dyDescent="0.25">
      <c r="A188" s="77">
        <v>1</v>
      </c>
      <c r="B188" s="75">
        <v>2</v>
      </c>
      <c r="C188"/>
      <c r="D188"/>
      <c r="E188"/>
      <c r="F188"/>
      <c r="G188"/>
    </row>
    <row r="189" spans="1:7" x14ac:dyDescent="0.25">
      <c r="A189" s="76" t="s">
        <v>125</v>
      </c>
      <c r="B189" s="75">
        <v>1</v>
      </c>
      <c r="C189"/>
      <c r="D189"/>
      <c r="E189"/>
      <c r="F189"/>
      <c r="G189"/>
    </row>
    <row r="190" spans="1:7" x14ac:dyDescent="0.25">
      <c r="A190" s="76" t="s">
        <v>176</v>
      </c>
      <c r="B190" s="75">
        <v>1</v>
      </c>
      <c r="C190"/>
      <c r="D190"/>
      <c r="E190"/>
      <c r="F190"/>
      <c r="G190"/>
    </row>
    <row r="191" spans="1:7" x14ac:dyDescent="0.25">
      <c r="A191" s="79">
        <v>92</v>
      </c>
      <c r="B191" s="75">
        <v>2</v>
      </c>
      <c r="C191"/>
      <c r="D191"/>
      <c r="E191"/>
      <c r="F191"/>
      <c r="G191"/>
    </row>
    <row r="192" spans="1:7" x14ac:dyDescent="0.25">
      <c r="A192" s="77">
        <v>3</v>
      </c>
      <c r="B192" s="75">
        <v>2</v>
      </c>
      <c r="C192"/>
      <c r="D192"/>
      <c r="E192"/>
      <c r="F192"/>
      <c r="G192"/>
    </row>
    <row r="193" spans="1:7" x14ac:dyDescent="0.25">
      <c r="A193" s="76" t="s">
        <v>125</v>
      </c>
      <c r="B193" s="75">
        <v>1</v>
      </c>
      <c r="C193"/>
      <c r="D193"/>
      <c r="E193"/>
      <c r="F193"/>
      <c r="G193"/>
    </row>
    <row r="194" spans="1:7" x14ac:dyDescent="0.25">
      <c r="A194" s="76" t="s">
        <v>176</v>
      </c>
      <c r="B194" s="75">
        <v>1</v>
      </c>
      <c r="C194"/>
      <c r="D194"/>
      <c r="E194"/>
      <c r="F194"/>
      <c r="G194"/>
    </row>
    <row r="195" spans="1:7" x14ac:dyDescent="0.25">
      <c r="A195" s="79">
        <v>95</v>
      </c>
      <c r="B195" s="75">
        <v>1</v>
      </c>
      <c r="C195"/>
      <c r="D195"/>
      <c r="E195"/>
      <c r="F195"/>
      <c r="G195"/>
    </row>
    <row r="196" spans="1:7" x14ac:dyDescent="0.25">
      <c r="A196" s="77">
        <v>3</v>
      </c>
      <c r="B196" s="75">
        <v>1</v>
      </c>
      <c r="C196"/>
      <c r="D196"/>
      <c r="E196"/>
      <c r="F196"/>
      <c r="G196"/>
    </row>
    <row r="197" spans="1:7" x14ac:dyDescent="0.25">
      <c r="A197" s="76" t="s">
        <v>125</v>
      </c>
      <c r="B197" s="75">
        <v>1</v>
      </c>
      <c r="C197"/>
      <c r="D197"/>
      <c r="E197"/>
      <c r="F197"/>
      <c r="G197"/>
    </row>
    <row r="198" spans="1:7" x14ac:dyDescent="0.25">
      <c r="A198" s="78" t="s">
        <v>100</v>
      </c>
      <c r="B198" s="75">
        <v>2</v>
      </c>
      <c r="C198"/>
      <c r="D198"/>
      <c r="E198"/>
      <c r="F198"/>
      <c r="G198"/>
    </row>
    <row r="199" spans="1:7" x14ac:dyDescent="0.25">
      <c r="A199" s="79">
        <v>80</v>
      </c>
      <c r="B199" s="75">
        <v>1</v>
      </c>
      <c r="C199"/>
      <c r="D199"/>
      <c r="E199"/>
      <c r="F199"/>
      <c r="G199"/>
    </row>
    <row r="200" spans="1:7" x14ac:dyDescent="0.25">
      <c r="A200" s="77">
        <v>1</v>
      </c>
      <c r="B200" s="75">
        <v>1</v>
      </c>
      <c r="C200"/>
      <c r="D200"/>
      <c r="E200"/>
      <c r="F200"/>
      <c r="G200"/>
    </row>
    <row r="201" spans="1:7" x14ac:dyDescent="0.25">
      <c r="A201" s="76" t="s">
        <v>99</v>
      </c>
      <c r="B201" s="75">
        <v>1</v>
      </c>
      <c r="C201"/>
      <c r="D201"/>
      <c r="E201"/>
      <c r="F201"/>
      <c r="G201"/>
    </row>
    <row r="202" spans="1:7" x14ac:dyDescent="0.25">
      <c r="A202" s="79">
        <v>92</v>
      </c>
      <c r="B202" s="75">
        <v>1</v>
      </c>
      <c r="C202"/>
      <c r="D202"/>
      <c r="E202"/>
      <c r="F202"/>
      <c r="G202"/>
    </row>
    <row r="203" spans="1:7" x14ac:dyDescent="0.25">
      <c r="A203" s="77">
        <v>3</v>
      </c>
      <c r="B203" s="75">
        <v>1</v>
      </c>
      <c r="C203"/>
      <c r="D203"/>
      <c r="E203"/>
      <c r="F203"/>
      <c r="G203"/>
    </row>
    <row r="204" spans="1:7" x14ac:dyDescent="0.25">
      <c r="A204" s="76" t="s">
        <v>99</v>
      </c>
      <c r="B204" s="75">
        <v>1</v>
      </c>
      <c r="C204"/>
      <c r="D204"/>
      <c r="E204"/>
      <c r="F204"/>
      <c r="G204"/>
    </row>
    <row r="205" spans="1:7" x14ac:dyDescent="0.25">
      <c r="A205" s="78" t="s">
        <v>189</v>
      </c>
      <c r="B205" s="75">
        <v>1</v>
      </c>
      <c r="C205"/>
      <c r="D205"/>
      <c r="E205"/>
      <c r="F205"/>
      <c r="G205"/>
    </row>
    <row r="206" spans="1:7" x14ac:dyDescent="0.25">
      <c r="A206" s="79">
        <v>80</v>
      </c>
      <c r="B206" s="75">
        <v>1</v>
      </c>
      <c r="C206"/>
      <c r="D206"/>
      <c r="E206"/>
      <c r="F206"/>
      <c r="G206"/>
    </row>
    <row r="207" spans="1:7" x14ac:dyDescent="0.25">
      <c r="A207" s="77">
        <v>3</v>
      </c>
      <c r="B207" s="75">
        <v>1</v>
      </c>
      <c r="C207"/>
      <c r="D207"/>
      <c r="E207"/>
      <c r="F207"/>
      <c r="G207"/>
    </row>
    <row r="208" spans="1:7" x14ac:dyDescent="0.25">
      <c r="A208" s="76" t="s">
        <v>184</v>
      </c>
      <c r="B208" s="75">
        <v>1</v>
      </c>
      <c r="C208"/>
      <c r="D208"/>
      <c r="E208"/>
      <c r="F208"/>
      <c r="G208"/>
    </row>
    <row r="209" spans="1:7" x14ac:dyDescent="0.25">
      <c r="A209" s="78" t="s">
        <v>47</v>
      </c>
      <c r="B209" s="75">
        <v>2</v>
      </c>
      <c r="C209"/>
      <c r="D209"/>
      <c r="E209"/>
      <c r="F209"/>
      <c r="G209"/>
    </row>
    <row r="210" spans="1:7" x14ac:dyDescent="0.25">
      <c r="A210" s="79">
        <v>80</v>
      </c>
      <c r="B210" s="75">
        <v>2</v>
      </c>
      <c r="C210"/>
      <c r="D210"/>
      <c r="E210"/>
      <c r="F210"/>
      <c r="G210"/>
    </row>
    <row r="211" spans="1:7" x14ac:dyDescent="0.25">
      <c r="A211" s="77">
        <v>1</v>
      </c>
      <c r="B211" s="75">
        <v>1</v>
      </c>
      <c r="C211"/>
      <c r="D211"/>
      <c r="E211"/>
      <c r="F211"/>
      <c r="G211"/>
    </row>
    <row r="212" spans="1:7" ht="30" x14ac:dyDescent="0.25">
      <c r="A212" s="76" t="s">
        <v>45</v>
      </c>
      <c r="B212" s="75">
        <v>1</v>
      </c>
      <c r="C212"/>
      <c r="D212"/>
      <c r="E212"/>
      <c r="F212"/>
      <c r="G212"/>
    </row>
    <row r="213" spans="1:7" x14ac:dyDescent="0.25">
      <c r="A213" s="77">
        <v>3</v>
      </c>
      <c r="B213" s="75">
        <v>1</v>
      </c>
      <c r="C213"/>
      <c r="D213"/>
      <c r="E213"/>
      <c r="F213"/>
      <c r="G213"/>
    </row>
    <row r="214" spans="1:7" x14ac:dyDescent="0.25">
      <c r="A214" s="76" t="s">
        <v>166</v>
      </c>
      <c r="B214" s="75">
        <v>1</v>
      </c>
      <c r="C214"/>
      <c r="D214"/>
      <c r="E214"/>
      <c r="F214"/>
      <c r="G214"/>
    </row>
    <row r="215" spans="1:7" x14ac:dyDescent="0.25">
      <c r="A215" s="78" t="s">
        <v>96</v>
      </c>
      <c r="B215" s="75">
        <v>1</v>
      </c>
      <c r="C215"/>
      <c r="D215"/>
      <c r="E215"/>
      <c r="F215"/>
      <c r="G215"/>
    </row>
    <row r="216" spans="1:7" x14ac:dyDescent="0.25">
      <c r="A216" s="79">
        <v>80</v>
      </c>
      <c r="B216" s="75">
        <v>1</v>
      </c>
      <c r="C216"/>
      <c r="D216"/>
      <c r="E216"/>
      <c r="F216"/>
      <c r="G216"/>
    </row>
    <row r="217" spans="1:7" x14ac:dyDescent="0.25">
      <c r="A217" s="77" t="s">
        <v>418</v>
      </c>
      <c r="B217" s="75">
        <v>1</v>
      </c>
      <c r="C217"/>
      <c r="D217"/>
      <c r="E217"/>
      <c r="F217"/>
      <c r="G217"/>
    </row>
    <row r="218" spans="1:7" x14ac:dyDescent="0.25">
      <c r="A218" s="76" t="s">
        <v>95</v>
      </c>
      <c r="B218" s="75">
        <v>1</v>
      </c>
      <c r="C218"/>
      <c r="D218"/>
      <c r="E218"/>
      <c r="F218"/>
      <c r="G218"/>
    </row>
    <row r="219" spans="1:7" x14ac:dyDescent="0.25">
      <c r="A219" s="78" t="s">
        <v>152</v>
      </c>
      <c r="B219" s="75">
        <v>1</v>
      </c>
      <c r="C219"/>
      <c r="D219"/>
      <c r="E219"/>
      <c r="F219"/>
      <c r="G219"/>
    </row>
    <row r="220" spans="1:7" x14ac:dyDescent="0.25">
      <c r="A220" s="79">
        <v>80</v>
      </c>
      <c r="B220" s="75">
        <v>1</v>
      </c>
      <c r="C220"/>
      <c r="D220"/>
      <c r="E220"/>
      <c r="F220"/>
      <c r="G220"/>
    </row>
    <row r="221" spans="1:7" x14ac:dyDescent="0.25">
      <c r="A221" s="77" t="s">
        <v>418</v>
      </c>
      <c r="B221" s="75">
        <v>1</v>
      </c>
      <c r="C221"/>
      <c r="D221"/>
      <c r="E221"/>
      <c r="F221"/>
      <c r="G221"/>
    </row>
    <row r="222" spans="1:7" x14ac:dyDescent="0.25">
      <c r="A222" s="76" t="s">
        <v>151</v>
      </c>
      <c r="B222" s="75">
        <v>1</v>
      </c>
      <c r="C222"/>
      <c r="D222"/>
      <c r="E222"/>
      <c r="F222"/>
      <c r="G222"/>
    </row>
    <row r="223" spans="1:7" x14ac:dyDescent="0.25">
      <c r="A223" s="78" t="s">
        <v>156</v>
      </c>
      <c r="B223" s="75">
        <v>1</v>
      </c>
      <c r="C223"/>
      <c r="D223"/>
      <c r="E223"/>
      <c r="F223"/>
      <c r="G223"/>
    </row>
    <row r="224" spans="1:7" x14ac:dyDescent="0.25">
      <c r="A224" s="79">
        <v>80</v>
      </c>
      <c r="B224" s="75">
        <v>1</v>
      </c>
      <c r="C224"/>
      <c r="D224"/>
      <c r="E224"/>
    </row>
    <row r="225" spans="1:5" x14ac:dyDescent="0.25">
      <c r="A225" s="77" t="s">
        <v>418</v>
      </c>
      <c r="B225" s="75">
        <v>1</v>
      </c>
      <c r="C225"/>
      <c r="D225"/>
      <c r="E225"/>
    </row>
    <row r="226" spans="1:5" x14ac:dyDescent="0.25">
      <c r="A226" s="76" t="s">
        <v>155</v>
      </c>
      <c r="B226" s="75">
        <v>1</v>
      </c>
      <c r="C226"/>
    </row>
    <row r="227" spans="1:5" x14ac:dyDescent="0.25">
      <c r="A227" s="78" t="s">
        <v>104</v>
      </c>
      <c r="B227" s="75">
        <v>1</v>
      </c>
      <c r="C227"/>
    </row>
    <row r="228" spans="1:5" x14ac:dyDescent="0.25">
      <c r="A228" s="79">
        <v>80</v>
      </c>
      <c r="B228" s="75">
        <v>1</v>
      </c>
    </row>
    <row r="229" spans="1:5" x14ac:dyDescent="0.25">
      <c r="A229" s="77" t="s">
        <v>418</v>
      </c>
      <c r="B229" s="75">
        <v>1</v>
      </c>
    </row>
    <row r="230" spans="1:5" x14ac:dyDescent="0.25">
      <c r="A230" s="76" t="s">
        <v>103</v>
      </c>
      <c r="B230" s="75">
        <v>1</v>
      </c>
    </row>
    <row r="231" spans="1:5" x14ac:dyDescent="0.25">
      <c r="A231" s="78" t="s">
        <v>130</v>
      </c>
      <c r="B231" s="75">
        <v>2</v>
      </c>
    </row>
    <row r="232" spans="1:5" x14ac:dyDescent="0.25">
      <c r="A232" s="79">
        <v>80</v>
      </c>
      <c r="B232" s="75">
        <v>1</v>
      </c>
    </row>
    <row r="233" spans="1:5" x14ac:dyDescent="0.25">
      <c r="A233" s="77" t="s">
        <v>418</v>
      </c>
      <c r="B233" s="75">
        <v>1</v>
      </c>
    </row>
    <row r="234" spans="1:5" x14ac:dyDescent="0.25">
      <c r="A234" s="76" t="s">
        <v>129</v>
      </c>
      <c r="B234" s="75">
        <v>1</v>
      </c>
    </row>
    <row r="235" spans="1:5" x14ac:dyDescent="0.25">
      <c r="A235" s="79">
        <v>92</v>
      </c>
      <c r="B235" s="75">
        <v>1</v>
      </c>
    </row>
    <row r="236" spans="1:5" x14ac:dyDescent="0.25">
      <c r="A236" s="77" t="s">
        <v>418</v>
      </c>
      <c r="B236" s="75">
        <v>1</v>
      </c>
    </row>
    <row r="237" spans="1:5" x14ac:dyDescent="0.25">
      <c r="A237" s="76" t="s">
        <v>129</v>
      </c>
      <c r="B237" s="75">
        <v>1</v>
      </c>
    </row>
    <row r="238" spans="1:5" x14ac:dyDescent="0.25">
      <c r="A238" s="78" t="s">
        <v>80</v>
      </c>
      <c r="B238" s="75">
        <v>1</v>
      </c>
    </row>
    <row r="239" spans="1:5" x14ac:dyDescent="0.25">
      <c r="A239" s="79">
        <v>80</v>
      </c>
      <c r="B239" s="75">
        <v>1</v>
      </c>
    </row>
    <row r="240" spans="1:5" x14ac:dyDescent="0.25">
      <c r="A240" s="77" t="s">
        <v>418</v>
      </c>
      <c r="B240" s="75">
        <v>1</v>
      </c>
    </row>
    <row r="241" spans="1:2" x14ac:dyDescent="0.25">
      <c r="A241" s="76" t="s">
        <v>79</v>
      </c>
      <c r="B241" s="75">
        <v>1</v>
      </c>
    </row>
    <row r="242" spans="1:2" x14ac:dyDescent="0.25">
      <c r="A242" s="78" t="s">
        <v>82</v>
      </c>
      <c r="B242" s="75">
        <v>1</v>
      </c>
    </row>
    <row r="243" spans="1:2" x14ac:dyDescent="0.25">
      <c r="A243" s="79">
        <v>80</v>
      </c>
      <c r="B243" s="75">
        <v>1</v>
      </c>
    </row>
    <row r="244" spans="1:2" x14ac:dyDescent="0.25">
      <c r="A244" s="77" t="s">
        <v>417</v>
      </c>
      <c r="B244" s="75">
        <v>1</v>
      </c>
    </row>
    <row r="245" spans="1:2" x14ac:dyDescent="0.25">
      <c r="A245" s="76" t="s">
        <v>79</v>
      </c>
      <c r="B245" s="75">
        <v>1</v>
      </c>
    </row>
    <row r="246" spans="1:2" x14ac:dyDescent="0.25">
      <c r="A246" s="78" t="s">
        <v>163</v>
      </c>
      <c r="B246" s="75">
        <v>2</v>
      </c>
    </row>
    <row r="247" spans="1:2" x14ac:dyDescent="0.25">
      <c r="A247" s="79">
        <v>80</v>
      </c>
      <c r="B247" s="75">
        <v>1</v>
      </c>
    </row>
    <row r="248" spans="1:2" x14ac:dyDescent="0.25">
      <c r="A248" s="77" t="s">
        <v>417</v>
      </c>
      <c r="B248" s="75">
        <v>1</v>
      </c>
    </row>
    <row r="249" spans="1:2" x14ac:dyDescent="0.25">
      <c r="A249" s="76" t="s">
        <v>162</v>
      </c>
      <c r="B249" s="75">
        <v>1</v>
      </c>
    </row>
    <row r="250" spans="1:2" x14ac:dyDescent="0.25">
      <c r="A250" s="79">
        <v>92</v>
      </c>
      <c r="B250" s="75">
        <v>1</v>
      </c>
    </row>
    <row r="251" spans="1:2" x14ac:dyDescent="0.25">
      <c r="A251" s="77" t="s">
        <v>417</v>
      </c>
      <c r="B251" s="75">
        <v>1</v>
      </c>
    </row>
    <row r="252" spans="1:2" x14ac:dyDescent="0.25">
      <c r="A252" s="76" t="s">
        <v>162</v>
      </c>
      <c r="B252" s="75">
        <v>1</v>
      </c>
    </row>
    <row r="253" spans="1:2" x14ac:dyDescent="0.25">
      <c r="A253" s="78" t="s">
        <v>122</v>
      </c>
      <c r="B253" s="75">
        <v>1</v>
      </c>
    </row>
    <row r="254" spans="1:2" x14ac:dyDescent="0.25">
      <c r="A254" s="79">
        <v>80</v>
      </c>
      <c r="B254" s="75">
        <v>1</v>
      </c>
    </row>
    <row r="255" spans="1:2" x14ac:dyDescent="0.25">
      <c r="A255" s="77" t="s">
        <v>417</v>
      </c>
      <c r="B255" s="75">
        <v>1</v>
      </c>
    </row>
    <row r="256" spans="1:2" x14ac:dyDescent="0.25">
      <c r="A256" s="76" t="s">
        <v>121</v>
      </c>
      <c r="B256" s="75">
        <v>1</v>
      </c>
    </row>
    <row r="257" spans="1:2" x14ac:dyDescent="0.25">
      <c r="A257" s="78" t="s">
        <v>140</v>
      </c>
      <c r="B257" s="75">
        <v>1</v>
      </c>
    </row>
    <row r="258" spans="1:2" x14ac:dyDescent="0.25">
      <c r="A258" s="79">
        <v>80</v>
      </c>
      <c r="B258" s="75">
        <v>1</v>
      </c>
    </row>
    <row r="259" spans="1:2" x14ac:dyDescent="0.25">
      <c r="A259" s="77" t="s">
        <v>417</v>
      </c>
      <c r="B259" s="75">
        <v>1</v>
      </c>
    </row>
    <row r="260" spans="1:2" x14ac:dyDescent="0.25">
      <c r="A260" s="76" t="s">
        <v>139</v>
      </c>
      <c r="B260" s="75">
        <v>1</v>
      </c>
    </row>
    <row r="261" spans="1:2" x14ac:dyDescent="0.25">
      <c r="A261" s="78" t="s">
        <v>106</v>
      </c>
      <c r="B261" s="75">
        <v>1</v>
      </c>
    </row>
    <row r="262" spans="1:2" x14ac:dyDescent="0.25">
      <c r="A262" s="79">
        <v>80</v>
      </c>
      <c r="B262" s="75">
        <v>1</v>
      </c>
    </row>
    <row r="263" spans="1:2" x14ac:dyDescent="0.25">
      <c r="A263" s="77" t="s">
        <v>417</v>
      </c>
      <c r="B263" s="75">
        <v>1</v>
      </c>
    </row>
    <row r="264" spans="1:2" x14ac:dyDescent="0.25">
      <c r="A264" s="76" t="s">
        <v>103</v>
      </c>
      <c r="B264" s="75">
        <v>1</v>
      </c>
    </row>
    <row r="265" spans="1:2" x14ac:dyDescent="0.25">
      <c r="A265" s="74" t="s">
        <v>194</v>
      </c>
      <c r="B265" s="75">
        <v>147</v>
      </c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</sheetData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info</vt:lpstr>
      <vt:lpstr>АИ80</vt:lpstr>
      <vt:lpstr>АИ92</vt:lpstr>
      <vt:lpstr>АИ95</vt:lpstr>
      <vt:lpstr>АИ98</vt:lpstr>
      <vt:lpstr>АЗС</vt:lpstr>
      <vt:lpstr>ДП</vt:lpstr>
      <vt:lpstr>ДП свод</vt:lpstr>
      <vt:lpstr>info!Заголовки_для_печати</vt:lpstr>
      <vt:lpstr>АИ80!Заголовки_для_печати</vt:lpstr>
      <vt:lpstr>АИ92!Заголовки_для_печати</vt:lpstr>
      <vt:lpstr>АИ95!Заголовки_для_печати</vt:lpstr>
      <vt:lpstr>АИ98!Заголовки_для_печати</vt:lpstr>
      <vt:lpstr>ДП!Заголовки_для_печати</vt:lpstr>
      <vt:lpstr>'ДП свод'!Заголовки_для_печати</vt:lpstr>
      <vt:lpstr>info!Область_печати</vt:lpstr>
      <vt:lpstr>АИ80!Область_печати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</dc:creator>
  <cp:lastModifiedBy>Попова</cp:lastModifiedBy>
  <cp:lastPrinted>2018-08-01T03:07:09Z</cp:lastPrinted>
  <dcterms:created xsi:type="dcterms:W3CDTF">2017-07-25T10:34:36Z</dcterms:created>
  <dcterms:modified xsi:type="dcterms:W3CDTF">2018-10-25T05:08:38Z</dcterms:modified>
</cp:coreProperties>
</file>