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1\управление\5 Отдел 02 Попова\аналитический отдел\Пресс релизы\размещены\2021\пресс-релиз бензины_01 06 2021\"/>
    </mc:Choice>
  </mc:AlternateContent>
  <bookViews>
    <workbookView xWindow="0" yWindow="0" windowWidth="28710" windowHeight="11760" tabRatio="785" activeTab="4"/>
  </bookViews>
  <sheets>
    <sheet name="info" sheetId="22" r:id="rId1"/>
    <sheet name="АИ-80" sheetId="16" r:id="rId2"/>
    <sheet name="АИ-92" sheetId="18" r:id="rId3"/>
    <sheet name="АИ-95" sheetId="19" r:id="rId4"/>
    <sheet name="АИ-98" sheetId="7" r:id="rId5"/>
    <sheet name="база ДП" sheetId="20" state="hidden" r:id="rId6"/>
    <sheet name="Лист2" sheetId="21" state="hidden" r:id="rId7"/>
    <sheet name="ДП" sheetId="13" state="hidden" r:id="rId8"/>
    <sheet name="ДП свод" sheetId="14" state="hidden" r:id="rId9"/>
  </sheets>
  <definedNames>
    <definedName name="_xlnm._FilterDatabase" localSheetId="2" hidden="1">'АИ-92'!$A$1:$H$136</definedName>
    <definedName name="_xlnm._FilterDatabase" localSheetId="5" hidden="1">'база ДП'!$A$1:$D$246</definedName>
    <definedName name="_xlnm._FilterDatabase" localSheetId="7" hidden="1">ДП!$A$1:$F$148</definedName>
    <definedName name="_xlnm.Print_Titles" localSheetId="0">info!$3:$3</definedName>
    <definedName name="_xlnm.Print_Titles" localSheetId="1">'АИ-80'!$4:$4</definedName>
    <definedName name="_xlnm.Print_Titles" localSheetId="2">'АИ-92'!$3:$3</definedName>
    <definedName name="_xlnm.Print_Titles" localSheetId="3">'АИ-95'!$3:$3</definedName>
    <definedName name="_xlnm.Print_Titles" localSheetId="4">'АИ-98'!$3:$3</definedName>
    <definedName name="_xlnm.Print_Titles" localSheetId="7">ДП!$1:$1</definedName>
    <definedName name="_xlnm.Print_Titles" localSheetId="8">'ДП свод'!$3:$4</definedName>
    <definedName name="_xlnm.Print_Area" localSheetId="0">info!$A$1:$G$39</definedName>
  </definedNames>
  <calcPr calcId="152511"/>
  <pivotCaches>
    <pivotCache cacheId="0" r:id="rId10"/>
    <pivotCache cacheId="1" r:id="rId11"/>
  </pivotCaches>
</workbook>
</file>

<file path=xl/calcChain.xml><?xml version="1.0" encoding="utf-8"?>
<calcChain xmlns="http://schemas.openxmlformats.org/spreadsheetml/2006/main">
  <c r="G37" i="22" l="1"/>
  <c r="D106" i="19"/>
  <c r="E104" i="19" s="1"/>
  <c r="G104" i="19" s="1"/>
  <c r="E105" i="19" l="1"/>
  <c r="G105" i="19" s="1"/>
  <c r="D55" i="19"/>
  <c r="E54" i="19" s="1"/>
  <c r="G54" i="19" s="1"/>
  <c r="D39" i="19"/>
  <c r="E38" i="19" s="1"/>
  <c r="G38" i="19" s="1"/>
  <c r="D23" i="19"/>
  <c r="E21" i="19" s="1"/>
  <c r="C23" i="19"/>
  <c r="C16" i="19"/>
  <c r="F23" i="19" l="1"/>
  <c r="G21" i="19"/>
  <c r="C92" i="18"/>
  <c r="C133" i="18" l="1"/>
  <c r="D133" i="18"/>
  <c r="E132" i="18" s="1"/>
  <c r="C131" i="18"/>
  <c r="D131" i="18"/>
  <c r="E127" i="18" s="1"/>
  <c r="G127" i="18" s="1"/>
  <c r="D125" i="18"/>
  <c r="E123" i="18" s="1"/>
  <c r="G123" i="18" s="1"/>
  <c r="C125" i="18"/>
  <c r="C121" i="18"/>
  <c r="D121" i="18"/>
  <c r="E119" i="18" s="1"/>
  <c r="G119" i="18" s="1"/>
  <c r="C116" i="18"/>
  <c r="D116" i="18"/>
  <c r="C114" i="18"/>
  <c r="D114" i="18"/>
  <c r="E113" i="18" s="1"/>
  <c r="G113" i="18" s="1"/>
  <c r="C111" i="18"/>
  <c r="D111" i="18"/>
  <c r="E109" i="18" s="1"/>
  <c r="G109" i="18" s="1"/>
  <c r="D107" i="18"/>
  <c r="E106" i="18" s="1"/>
  <c r="G106" i="18" s="1"/>
  <c r="C107" i="18"/>
  <c r="C104" i="18"/>
  <c r="D104" i="18"/>
  <c r="E103" i="18" s="1"/>
  <c r="C102" i="18"/>
  <c r="D102" i="18"/>
  <c r="C100" i="18"/>
  <c r="D100" i="18"/>
  <c r="E98" i="18" s="1"/>
  <c r="C96" i="18"/>
  <c r="D96" i="18"/>
  <c r="E95" i="18" s="1"/>
  <c r="G95" i="18" s="1"/>
  <c r="D92" i="18"/>
  <c r="E86" i="18" s="1"/>
  <c r="G86" i="18" s="1"/>
  <c r="C83" i="18"/>
  <c r="D83" i="18"/>
  <c r="E81" i="18" s="1"/>
  <c r="D80" i="18"/>
  <c r="E79" i="18" s="1"/>
  <c r="G79" i="18" s="1"/>
  <c r="C80" i="18"/>
  <c r="C77" i="18"/>
  <c r="D77" i="18"/>
  <c r="C75" i="18"/>
  <c r="D75" i="18"/>
  <c r="E74" i="18" s="1"/>
  <c r="G74" i="18" s="1"/>
  <c r="C72" i="18"/>
  <c r="D72" i="18"/>
  <c r="E71" i="18" s="1"/>
  <c r="C69" i="18"/>
  <c r="D69" i="18"/>
  <c r="E68" i="18" s="1"/>
  <c r="G68" i="18" s="1"/>
  <c r="C66" i="18"/>
  <c r="D66" i="18"/>
  <c r="E62" i="18" s="1"/>
  <c r="F66" i="18" s="1"/>
  <c r="C61" i="18"/>
  <c r="D61" i="18"/>
  <c r="E60" i="18" s="1"/>
  <c r="F61" i="18" s="1"/>
  <c r="D59" i="18"/>
  <c r="E55" i="18" s="1"/>
  <c r="G55" i="18" s="1"/>
  <c r="C59" i="18"/>
  <c r="C53" i="18"/>
  <c r="D53" i="18"/>
  <c r="E51" i="18" s="1"/>
  <c r="C49" i="18"/>
  <c r="D49" i="18"/>
  <c r="E48" i="18" s="1"/>
  <c r="E49" i="18" s="1"/>
  <c r="D47" i="18"/>
  <c r="E45" i="18" s="1"/>
  <c r="C47" i="18"/>
  <c r="C44" i="18"/>
  <c r="D35" i="18"/>
  <c r="E32" i="18" s="1"/>
  <c r="C35" i="18"/>
  <c r="D30" i="18"/>
  <c r="E29" i="18" s="1"/>
  <c r="G29" i="18" s="1"/>
  <c r="D28" i="18"/>
  <c r="E27" i="18" s="1"/>
  <c r="G27" i="18" s="1"/>
  <c r="G28" i="18" s="1"/>
  <c r="C28" i="18"/>
  <c r="D26" i="18"/>
  <c r="E25" i="18" s="1"/>
  <c r="G25" i="18" s="1"/>
  <c r="C26" i="18"/>
  <c r="D21" i="18"/>
  <c r="E20" i="18" s="1"/>
  <c r="G20" i="18" s="1"/>
  <c r="C21" i="18"/>
  <c r="C18" i="18"/>
  <c r="D18" i="18"/>
  <c r="E89" i="18" l="1"/>
  <c r="G89" i="18" s="1"/>
  <c r="E130" i="18"/>
  <c r="G130" i="18" s="1"/>
  <c r="E73" i="18"/>
  <c r="F75" i="18" s="1"/>
  <c r="E70" i="18"/>
  <c r="E67" i="18"/>
  <c r="F69" i="18" s="1"/>
  <c r="E65" i="18"/>
  <c r="G65" i="18" s="1"/>
  <c r="G132" i="18"/>
  <c r="G133" i="18" s="1"/>
  <c r="E133" i="18"/>
  <c r="F133" i="18"/>
  <c r="E85" i="18"/>
  <c r="G85" i="18" s="1"/>
  <c r="E18" i="18"/>
  <c r="G18" i="18" s="1"/>
  <c r="E122" i="18"/>
  <c r="G122" i="18" s="1"/>
  <c r="E129" i="18"/>
  <c r="G129" i="18" s="1"/>
  <c r="E128" i="18"/>
  <c r="G128" i="18" s="1"/>
  <c r="E126" i="18"/>
  <c r="F104" i="18"/>
  <c r="E104" i="18"/>
  <c r="G103" i="18"/>
  <c r="G104" i="18" s="1"/>
  <c r="E94" i="18"/>
  <c r="G94" i="18" s="1"/>
  <c r="E118" i="18"/>
  <c r="G118" i="18" s="1"/>
  <c r="E57" i="18"/>
  <c r="G57" i="18" s="1"/>
  <c r="E69" i="18"/>
  <c r="E75" i="18"/>
  <c r="E84" i="18"/>
  <c r="E88" i="18"/>
  <c r="G88" i="18" s="1"/>
  <c r="E105" i="18"/>
  <c r="F107" i="18" s="1"/>
  <c r="E108" i="18"/>
  <c r="E117" i="18"/>
  <c r="E124" i="18"/>
  <c r="G124" i="18" s="1"/>
  <c r="E82" i="18"/>
  <c r="G82" i="18" s="1"/>
  <c r="E91" i="18"/>
  <c r="G91" i="18" s="1"/>
  <c r="E87" i="18"/>
  <c r="G87" i="18" s="1"/>
  <c r="E93" i="18"/>
  <c r="E110" i="18"/>
  <c r="G110" i="18" s="1"/>
  <c r="E120" i="18"/>
  <c r="G120" i="18" s="1"/>
  <c r="E90" i="18"/>
  <c r="G90" i="18" s="1"/>
  <c r="F125" i="18"/>
  <c r="E112" i="18"/>
  <c r="E97" i="18"/>
  <c r="F100" i="18" s="1"/>
  <c r="E99" i="18"/>
  <c r="E78" i="18"/>
  <c r="F72" i="18"/>
  <c r="E72" i="18"/>
  <c r="E64" i="18"/>
  <c r="E63" i="18"/>
  <c r="G63" i="18" s="1"/>
  <c r="E61" i="18"/>
  <c r="E58" i="18"/>
  <c r="G58" i="18" s="1"/>
  <c r="E52" i="18"/>
  <c r="G52" i="18" s="1"/>
  <c r="E50" i="18"/>
  <c r="E53" i="18" s="1"/>
  <c r="G51" i="18"/>
  <c r="E34" i="18"/>
  <c r="E56" i="18"/>
  <c r="G56" i="18" s="1"/>
  <c r="E31" i="18"/>
  <c r="E33" i="18"/>
  <c r="E46" i="18"/>
  <c r="G46" i="18" s="1"/>
  <c r="E54" i="18"/>
  <c r="G45" i="18"/>
  <c r="F28" i="18"/>
  <c r="E28" i="18"/>
  <c r="E6" i="18"/>
  <c r="G6" i="18" s="1"/>
  <c r="E4" i="18"/>
  <c r="E9" i="18"/>
  <c r="G9" i="18" s="1"/>
  <c r="E16" i="18"/>
  <c r="G16" i="18" s="1"/>
  <c r="E12" i="18"/>
  <c r="G12" i="18" s="1"/>
  <c r="E8" i="18"/>
  <c r="G8" i="18" s="1"/>
  <c r="E17" i="18"/>
  <c r="G17" i="18" s="1"/>
  <c r="E14" i="18"/>
  <c r="G14" i="18" s="1"/>
  <c r="E10" i="18"/>
  <c r="G10" i="18" s="1"/>
  <c r="E13" i="18"/>
  <c r="G13" i="18" s="1"/>
  <c r="E5" i="18"/>
  <c r="G5" i="18" s="1"/>
  <c r="E15" i="18"/>
  <c r="G15" i="18" s="1"/>
  <c r="E11" i="18"/>
  <c r="G11" i="18" s="1"/>
  <c r="E7" i="18"/>
  <c r="G7" i="18" s="1"/>
  <c r="F37" i="22"/>
  <c r="G125" i="18" l="1"/>
  <c r="E121" i="18"/>
  <c r="E125" i="18"/>
  <c r="G50" i="18"/>
  <c r="G53" i="18" s="1"/>
  <c r="F53" i="18"/>
  <c r="F83" i="18"/>
  <c r="E131" i="18"/>
  <c r="F131" i="18"/>
  <c r="G93" i="18"/>
  <c r="F96" i="18"/>
  <c r="E96" i="18"/>
  <c r="E111" i="18"/>
  <c r="F111" i="18"/>
  <c r="G78" i="18"/>
  <c r="G80" i="18" s="1"/>
  <c r="F80" i="18"/>
  <c r="F47" i="18"/>
  <c r="E66" i="18"/>
  <c r="G64" i="18"/>
  <c r="F121" i="18"/>
  <c r="G84" i="18"/>
  <c r="G92" i="18" s="1"/>
  <c r="F92" i="18"/>
  <c r="E92" i="18"/>
  <c r="F114" i="18"/>
  <c r="E114" i="18"/>
  <c r="E100" i="18"/>
  <c r="G47" i="18"/>
  <c r="E47" i="18"/>
  <c r="F59" i="18"/>
  <c r="G54" i="18"/>
  <c r="G59" i="18" s="1"/>
  <c r="E59" i="18"/>
  <c r="F18" i="18"/>
  <c r="D6" i="16"/>
  <c r="D11" i="16" s="1"/>
  <c r="D8" i="16"/>
  <c r="D10" i="16"/>
  <c r="D102" i="19" l="1"/>
  <c r="E99" i="19" s="1"/>
  <c r="C102" i="19"/>
  <c r="D50" i="19"/>
  <c r="E47" i="19" s="1"/>
  <c r="C50" i="19"/>
  <c r="D36" i="19"/>
  <c r="E35" i="19" s="1"/>
  <c r="C36" i="19"/>
  <c r="D16" i="19"/>
  <c r="E7" i="19" s="1"/>
  <c r="G7" i="19" s="1"/>
  <c r="D44" i="18"/>
  <c r="E38" i="18" l="1"/>
  <c r="G38" i="18" s="1"/>
  <c r="E42" i="18"/>
  <c r="E40" i="18"/>
  <c r="E36" i="18"/>
  <c r="E39" i="18"/>
  <c r="E43" i="18"/>
  <c r="G43" i="18" s="1"/>
  <c r="E37" i="18"/>
  <c r="E41" i="18"/>
  <c r="G41" i="18" s="1"/>
  <c r="E98" i="19"/>
  <c r="E100" i="19"/>
  <c r="E101" i="19"/>
  <c r="E49" i="19"/>
  <c r="E46" i="19"/>
  <c r="E48" i="19"/>
  <c r="E31" i="19"/>
  <c r="E34" i="19"/>
  <c r="E4" i="19"/>
  <c r="E13" i="19"/>
  <c r="G13" i="19" s="1"/>
  <c r="E9" i="19"/>
  <c r="G9" i="19" s="1"/>
  <c r="E5" i="19"/>
  <c r="G5" i="19" s="1"/>
  <c r="E33" i="19"/>
  <c r="E14" i="19"/>
  <c r="G14" i="19" s="1"/>
  <c r="E10" i="19"/>
  <c r="G10" i="19" s="1"/>
  <c r="E6" i="19"/>
  <c r="G6" i="19" s="1"/>
  <c r="E12" i="19"/>
  <c r="G12" i="19" s="1"/>
  <c r="E8" i="19"/>
  <c r="G8" i="19" s="1"/>
  <c r="E32" i="19"/>
  <c r="E15" i="19"/>
  <c r="G15" i="19" s="1"/>
  <c r="E11" i="19"/>
  <c r="G11" i="19" s="1"/>
  <c r="G39" i="18"/>
  <c r="G37" i="18"/>
  <c r="G40" i="18"/>
  <c r="G42" i="18"/>
  <c r="F16" i="19" l="1"/>
  <c r="F36" i="19"/>
  <c r="E16" i="19"/>
  <c r="E44" i="18"/>
  <c r="D18" i="7" l="1"/>
  <c r="D14" i="7"/>
  <c r="E13" i="7" s="1"/>
  <c r="C13" i="7"/>
  <c r="C14" i="7" s="1"/>
  <c r="D7" i="7"/>
  <c r="E6" i="7" s="1"/>
  <c r="G6" i="7" s="1"/>
  <c r="A25" i="7"/>
  <c r="D86" i="19"/>
  <c r="E85" i="19" s="1"/>
  <c r="D82" i="19"/>
  <c r="E81" i="19" s="1"/>
  <c r="D27" i="19"/>
  <c r="E26" i="19" s="1"/>
  <c r="E22" i="19"/>
  <c r="D20" i="19"/>
  <c r="E19" i="19" s="1"/>
  <c r="F20" i="19" s="1"/>
  <c r="D23" i="18"/>
  <c r="D134" i="18" s="1"/>
  <c r="D112" i="19"/>
  <c r="E111" i="19" s="1"/>
  <c r="C112" i="19"/>
  <c r="D110" i="19"/>
  <c r="E107" i="19" s="1"/>
  <c r="F110" i="19" s="1"/>
  <c r="C110" i="19"/>
  <c r="E103" i="19"/>
  <c r="C106" i="19"/>
  <c r="D97" i="19"/>
  <c r="E96" i="19" s="1"/>
  <c r="G96" i="19" s="1"/>
  <c r="G97" i="19" s="1"/>
  <c r="C97" i="19"/>
  <c r="D95" i="19"/>
  <c r="E93" i="19" s="1"/>
  <c r="C95" i="19"/>
  <c r="D92" i="19"/>
  <c r="C92" i="19"/>
  <c r="D89" i="19"/>
  <c r="E87" i="19" s="1"/>
  <c r="C89" i="19"/>
  <c r="C86" i="19"/>
  <c r="D84" i="19"/>
  <c r="E83" i="19" s="1"/>
  <c r="C84" i="19"/>
  <c r="C82" i="19"/>
  <c r="D79" i="19"/>
  <c r="C79" i="19"/>
  <c r="D77" i="19"/>
  <c r="C77" i="19"/>
  <c r="D72" i="19"/>
  <c r="E70" i="19" s="1"/>
  <c r="C72" i="19"/>
  <c r="D69" i="19"/>
  <c r="E68" i="19" s="1"/>
  <c r="C69" i="19"/>
  <c r="D66" i="19"/>
  <c r="E65" i="19" s="1"/>
  <c r="C66" i="19"/>
  <c r="D64" i="19"/>
  <c r="C64" i="19"/>
  <c r="D61" i="19"/>
  <c r="E59" i="19" s="1"/>
  <c r="C61" i="19"/>
  <c r="D58" i="19"/>
  <c r="E56" i="19" s="1"/>
  <c r="F58" i="19" s="1"/>
  <c r="C58" i="19"/>
  <c r="C55" i="19"/>
  <c r="D52" i="19"/>
  <c r="E51" i="19" s="1"/>
  <c r="F52" i="19" s="1"/>
  <c r="C52" i="19"/>
  <c r="D45" i="19"/>
  <c r="E43" i="19" s="1"/>
  <c r="G43" i="19" s="1"/>
  <c r="C45" i="19"/>
  <c r="D41" i="19"/>
  <c r="C41" i="19"/>
  <c r="C39" i="19"/>
  <c r="C30" i="19"/>
  <c r="C27" i="19"/>
  <c r="D25" i="19"/>
  <c r="E24" i="19" s="1"/>
  <c r="C20" i="19"/>
  <c r="D18" i="19"/>
  <c r="C18" i="19"/>
  <c r="A1" i="19"/>
  <c r="A1" i="7" s="1"/>
  <c r="E74" i="19" l="1"/>
  <c r="E75" i="19"/>
  <c r="E106" i="19"/>
  <c r="F106" i="19"/>
  <c r="C113" i="19"/>
  <c r="E23" i="19"/>
  <c r="E27" i="19"/>
  <c r="F27" i="19"/>
  <c r="E84" i="19"/>
  <c r="F84" i="19"/>
  <c r="F25" i="19"/>
  <c r="G85" i="19"/>
  <c r="G86" i="19" s="1"/>
  <c r="F86" i="19"/>
  <c r="G111" i="19"/>
  <c r="G112" i="19" s="1"/>
  <c r="F112" i="19"/>
  <c r="G13" i="7"/>
  <c r="E5" i="7"/>
  <c r="E12" i="7"/>
  <c r="E62" i="19"/>
  <c r="F64" i="19" s="1"/>
  <c r="E63" i="19"/>
  <c r="G63" i="19" s="1"/>
  <c r="E53" i="19"/>
  <c r="E55" i="19" s="1"/>
  <c r="G33" i="19"/>
  <c r="G34" i="19"/>
  <c r="G35" i="19"/>
  <c r="E109" i="19"/>
  <c r="G109" i="19" s="1"/>
  <c r="E39" i="19"/>
  <c r="E37" i="19"/>
  <c r="F39" i="19" s="1"/>
  <c r="G101" i="19"/>
  <c r="E42" i="19"/>
  <c r="F45" i="19" s="1"/>
  <c r="E78" i="19"/>
  <c r="G78" i="19" s="1"/>
  <c r="D30" i="19"/>
  <c r="E29" i="19" s="1"/>
  <c r="G29" i="19" s="1"/>
  <c r="E80" i="19"/>
  <c r="E76" i="19"/>
  <c r="G76" i="19" s="1"/>
  <c r="G83" i="19"/>
  <c r="G84" i="19" s="1"/>
  <c r="E60" i="19"/>
  <c r="F61" i="19" s="1"/>
  <c r="E57" i="19"/>
  <c r="G57" i="19" s="1"/>
  <c r="E108" i="19"/>
  <c r="G108" i="19" s="1"/>
  <c r="E17" i="19"/>
  <c r="E40" i="19"/>
  <c r="E86" i="19"/>
  <c r="E90" i="19"/>
  <c r="G90" i="19" s="1"/>
  <c r="G103" i="19"/>
  <c r="G106" i="19" s="1"/>
  <c r="E67" i="19"/>
  <c r="E88" i="19"/>
  <c r="G88" i="19" s="1"/>
  <c r="E91" i="19"/>
  <c r="E73" i="19"/>
  <c r="F77" i="19" s="1"/>
  <c r="G99" i="19"/>
  <c r="G100" i="19"/>
  <c r="G68" i="19"/>
  <c r="G26" i="19"/>
  <c r="G27" i="19" s="1"/>
  <c r="E71" i="19"/>
  <c r="E72" i="19" s="1"/>
  <c r="G81" i="19"/>
  <c r="E25" i="19"/>
  <c r="E44" i="19"/>
  <c r="E94" i="19"/>
  <c r="G24" i="19"/>
  <c r="G25" i="19" s="1"/>
  <c r="E112" i="19"/>
  <c r="E20" i="19"/>
  <c r="G19" i="19"/>
  <c r="G20" i="19" s="1"/>
  <c r="G70" i="19"/>
  <c r="G93" i="19"/>
  <c r="G22" i="19"/>
  <c r="G23" i="19" s="1"/>
  <c r="G48" i="19"/>
  <c r="G49" i="19"/>
  <c r="G51" i="19"/>
  <c r="G56" i="19"/>
  <c r="G59" i="19"/>
  <c r="G65" i="19"/>
  <c r="G66" i="19" s="1"/>
  <c r="E66" i="19"/>
  <c r="F65" i="19"/>
  <c r="F66" i="19" s="1"/>
  <c r="G74" i="19"/>
  <c r="G87" i="19"/>
  <c r="G107" i="19"/>
  <c r="F96" i="19"/>
  <c r="F97" i="19" s="1"/>
  <c r="E97" i="19"/>
  <c r="G60" i="18"/>
  <c r="G61" i="18" s="1"/>
  <c r="F50" i="19" l="1"/>
  <c r="E41" i="19"/>
  <c r="F41" i="19"/>
  <c r="G53" i="19"/>
  <c r="G55" i="19" s="1"/>
  <c r="F55" i="19"/>
  <c r="E14" i="7"/>
  <c r="F14" i="7"/>
  <c r="G91" i="19"/>
  <c r="G92" i="19" s="1"/>
  <c r="F92" i="19"/>
  <c r="G17" i="19"/>
  <c r="G18" i="19" s="1"/>
  <c r="F18" i="19"/>
  <c r="G80" i="19"/>
  <c r="G82" i="19" s="1"/>
  <c r="F82" i="19"/>
  <c r="F102" i="19"/>
  <c r="G94" i="19"/>
  <c r="G95" i="19" s="1"/>
  <c r="F95" i="19"/>
  <c r="G67" i="19"/>
  <c r="G69" i="19" s="1"/>
  <c r="F69" i="19"/>
  <c r="F72" i="19"/>
  <c r="F89" i="19"/>
  <c r="G12" i="7"/>
  <c r="G14" i="7" s="1"/>
  <c r="G62" i="19"/>
  <c r="G64" i="19" s="1"/>
  <c r="G42" i="19"/>
  <c r="G37" i="19"/>
  <c r="G39" i="19" s="1"/>
  <c r="D113" i="19"/>
  <c r="G32" i="19"/>
  <c r="G60" i="19"/>
  <c r="G61" i="19" s="1"/>
  <c r="E52" i="19"/>
  <c r="E45" i="19"/>
  <c r="G79" i="19"/>
  <c r="G58" i="19"/>
  <c r="F78" i="19"/>
  <c r="F79" i="19" s="1"/>
  <c r="E82" i="19"/>
  <c r="E58" i="19"/>
  <c r="E28" i="19"/>
  <c r="F30" i="19" s="1"/>
  <c r="G89" i="19"/>
  <c r="E61" i="19"/>
  <c r="E92" i="19"/>
  <c r="E79" i="19"/>
  <c r="E102" i="19"/>
  <c r="E89" i="19"/>
  <c r="G110" i="19"/>
  <c r="G98" i="19"/>
  <c r="G102" i="19" s="1"/>
  <c r="E110" i="19"/>
  <c r="G73" i="19"/>
  <c r="G77" i="19" s="1"/>
  <c r="E69" i="19"/>
  <c r="E77" i="19"/>
  <c r="E18" i="19"/>
  <c r="G52" i="19"/>
  <c r="G40" i="19"/>
  <c r="G41" i="19" s="1"/>
  <c r="G71" i="19"/>
  <c r="G72" i="19" s="1"/>
  <c r="E95" i="19"/>
  <c r="G44" i="19"/>
  <c r="G47" i="19"/>
  <c r="E50" i="19"/>
  <c r="G46" i="19"/>
  <c r="E64" i="19"/>
  <c r="E36" i="19"/>
  <c r="G31" i="19"/>
  <c r="G4" i="19" l="1"/>
  <c r="G16" i="19" s="1"/>
  <c r="G36" i="19"/>
  <c r="G45" i="19"/>
  <c r="G50" i="19"/>
  <c r="E30" i="19"/>
  <c r="F28" i="19"/>
  <c r="G28" i="19"/>
  <c r="G30" i="19" s="1"/>
  <c r="E115" i="18" l="1"/>
  <c r="E101" i="18"/>
  <c r="E80" i="18"/>
  <c r="G32" i="18"/>
  <c r="C30" i="18"/>
  <c r="C23" i="18"/>
  <c r="C134" i="18" s="1"/>
  <c r="E22" i="18"/>
  <c r="F23" i="18" s="1"/>
  <c r="A1" i="18"/>
  <c r="E102" i="18" l="1"/>
  <c r="G101" i="18"/>
  <c r="G102" i="18" s="1"/>
  <c r="F102" i="18"/>
  <c r="G115" i="18"/>
  <c r="E116" i="18"/>
  <c r="G116" i="18" s="1"/>
  <c r="G67" i="18"/>
  <c r="G69" i="18" s="1"/>
  <c r="G70" i="18"/>
  <c r="G81" i="18"/>
  <c r="G83" i="18" s="1"/>
  <c r="G73" i="18"/>
  <c r="G75" i="18" s="1"/>
  <c r="G105" i="18"/>
  <c r="G107" i="18" s="1"/>
  <c r="E76" i="18"/>
  <c r="G62" i="18"/>
  <c r="G66" i="18" s="1"/>
  <c r="G117" i="18"/>
  <c r="G121" i="18" s="1"/>
  <c r="F30" i="18"/>
  <c r="G97" i="18"/>
  <c r="G98" i="18"/>
  <c r="E19" i="18"/>
  <c r="G112" i="18"/>
  <c r="G114" i="18" s="1"/>
  <c r="G33" i="18"/>
  <c r="G34" i="18"/>
  <c r="E24" i="18"/>
  <c r="E23" i="18"/>
  <c r="G22" i="18"/>
  <c r="G23" i="18" s="1"/>
  <c r="G108" i="18"/>
  <c r="G111" i="18" s="1"/>
  <c r="G76" i="18" l="1"/>
  <c r="G77" i="18" s="1"/>
  <c r="E77" i="18"/>
  <c r="F77" i="18"/>
  <c r="E107" i="18"/>
  <c r="E83" i="18"/>
  <c r="G96" i="18"/>
  <c r="G99" i="18" s="1"/>
  <c r="G100" i="18" s="1"/>
  <c r="G48" i="18"/>
  <c r="G49" i="18" s="1"/>
  <c r="E21" i="18"/>
  <c r="F21" i="18"/>
  <c r="G126" i="18"/>
  <c r="G131" i="18" s="1"/>
  <c r="G71" i="18"/>
  <c r="G72" i="18" s="1"/>
  <c r="E30" i="18"/>
  <c r="F44" i="18"/>
  <c r="F116" i="18"/>
  <c r="G31" i="18"/>
  <c r="G35" i="18" s="1"/>
  <c r="F35" i="18"/>
  <c r="G4" i="18"/>
  <c r="E26" i="18"/>
  <c r="F26" i="18"/>
  <c r="G19" i="18"/>
  <c r="G21" i="18" s="1"/>
  <c r="G30" i="18"/>
  <c r="G24" i="18"/>
  <c r="G26" i="18" s="1"/>
  <c r="E35" i="18"/>
  <c r="G36" i="18"/>
  <c r="G44" i="18" s="1"/>
  <c r="C9" i="16" l="1"/>
  <c r="G8" i="16" l="1"/>
  <c r="G9" i="16" s="1"/>
  <c r="G6" i="16"/>
  <c r="E9" i="16" l="1"/>
  <c r="F9" i="16" s="1"/>
  <c r="G10" i="16"/>
  <c r="G5" i="16"/>
  <c r="C23" i="7" l="1"/>
  <c r="C21" i="7"/>
  <c r="C18" i="7"/>
  <c r="C16" i="7"/>
  <c r="C11" i="7"/>
  <c r="C9" i="7"/>
  <c r="C7" i="7"/>
  <c r="C24" i="7" s="1"/>
  <c r="D23" i="7"/>
  <c r="E22" i="7" s="1"/>
  <c r="D21" i="7"/>
  <c r="E20" i="7" s="1"/>
  <c r="G20" i="7" s="1"/>
  <c r="E17" i="7"/>
  <c r="D16" i="7"/>
  <c r="E15" i="7" s="1"/>
  <c r="D11" i="7"/>
  <c r="D9" i="7"/>
  <c r="E8" i="7" s="1"/>
  <c r="E18" i="7" l="1"/>
  <c r="F18" i="7"/>
  <c r="G15" i="7"/>
  <c r="G16" i="7" s="1"/>
  <c r="F16" i="7"/>
  <c r="G22" i="7"/>
  <c r="G23" i="7" s="1"/>
  <c r="F23" i="7"/>
  <c r="E4" i="7"/>
  <c r="F7" i="7" s="1"/>
  <c r="G5" i="7"/>
  <c r="G8" i="7"/>
  <c r="G9" i="7" s="1"/>
  <c r="F8" i="7"/>
  <c r="F9" i="7" s="1"/>
  <c r="E10" i="7"/>
  <c r="F11" i="7" s="1"/>
  <c r="E19" i="7"/>
  <c r="F21" i="7" s="1"/>
  <c r="G17" i="7"/>
  <c r="G18" i="7" s="1"/>
  <c r="E23" i="7"/>
  <c r="E16" i="7"/>
  <c r="E9" i="7"/>
  <c r="D24" i="7"/>
  <c r="G10" i="7" l="1"/>
  <c r="G11" i="7" s="1"/>
  <c r="G19" i="7"/>
  <c r="G21" i="7" s="1"/>
  <c r="E7" i="7"/>
  <c r="E11" i="7"/>
  <c r="G4" i="7"/>
  <c r="G7" i="7" s="1"/>
  <c r="E21" i="7"/>
</calcChain>
</file>

<file path=xl/sharedStrings.xml><?xml version="1.0" encoding="utf-8"?>
<sst xmlns="http://schemas.openxmlformats.org/spreadsheetml/2006/main" count="1776" uniqueCount="223">
  <si>
    <t>АИ-92</t>
  </si>
  <si>
    <t>Наименование</t>
  </si>
  <si>
    <t>Расстояние до г. Омска*
(км)</t>
  </si>
  <si>
    <t>Протяженность
(км)</t>
  </si>
  <si>
    <t>г. Омск</t>
  </si>
  <si>
    <t>Азовский немецкий национальный район
(самый маленький район области)</t>
  </si>
  <si>
    <t>Большереченский район</t>
  </si>
  <si>
    <t>Большеуковский район</t>
  </si>
  <si>
    <t>Горьковский район</t>
  </si>
  <si>
    <t>Знаменский район</t>
  </si>
  <si>
    <t>Исилькульский район</t>
  </si>
  <si>
    <t>Калачинский район</t>
  </si>
  <si>
    <t>Колосовский район</t>
  </si>
  <si>
    <t>Кормиловский район</t>
  </si>
  <si>
    <t>Крутинский район</t>
  </si>
  <si>
    <t>Любинский район</t>
  </si>
  <si>
    <t>Марьяновский район</t>
  </si>
  <si>
    <t>Москаленский район</t>
  </si>
  <si>
    <t>Муромцевский район</t>
  </si>
  <si>
    <t>Называевский район</t>
  </si>
  <si>
    <t>Нижнеомский район</t>
  </si>
  <si>
    <t>Нововоршавский район</t>
  </si>
  <si>
    <t>Одесский район</t>
  </si>
  <si>
    <t>Оконешниковский район</t>
  </si>
  <si>
    <t>Омский район</t>
  </si>
  <si>
    <t>Павлоградский район</t>
  </si>
  <si>
    <t>Полтавский район</t>
  </si>
  <si>
    <t>Русско-Полянский район</t>
  </si>
  <si>
    <t>Саргатский район</t>
  </si>
  <si>
    <t>Седельниковский район</t>
  </si>
  <si>
    <t>Таврический район</t>
  </si>
  <si>
    <t>Тарский район</t>
  </si>
  <si>
    <t>Тевризский район</t>
  </si>
  <si>
    <t>Тюкалинский район</t>
  </si>
  <si>
    <t>Усть-Ишимский район</t>
  </si>
  <si>
    <t>Черлакский район</t>
  </si>
  <si>
    <t>Шербакульский район</t>
  </si>
  <si>
    <t>* по данным сайта http://infotransport.ru/page.php?id=157 (Транспортный логистический портал).
Расстояние от города Омска до районов (центров районов) Омской области берется от центра города, нулевого километра, который находится в районе остановки общественного транспорта «Главпочтамт» по улице Интернациональная.</t>
  </si>
  <si>
    <t>АИ-80</t>
  </si>
  <si>
    <t>Азовский немецкий национальный муниципальный район</t>
  </si>
  <si>
    <t>ООО "Газпромнефть-Корпоративные продажи"</t>
  </si>
  <si>
    <t>ИП Масловский Виктор Андреевич</t>
  </si>
  <si>
    <t>Большереченский муниципальный район</t>
  </si>
  <si>
    <t>Большеуковский муниципальный район</t>
  </si>
  <si>
    <t>ООО "Управление АЗС"</t>
  </si>
  <si>
    <t>ООО "Юнигаз"</t>
  </si>
  <si>
    <t>ООО "СибОйл-плюс"</t>
  </si>
  <si>
    <t>ООО "Омск-трансгаз"</t>
  </si>
  <si>
    <t>ООО "ИНТЕР"</t>
  </si>
  <si>
    <t>ООО "Инвестхимпром "</t>
  </si>
  <si>
    <t>Горьковский муниципальный район</t>
  </si>
  <si>
    <t>Знаменский муниципальный район</t>
  </si>
  <si>
    <t>Исилькульский муниципальный район</t>
  </si>
  <si>
    <t>ИП Шуршилина Татьяна Николаевна</t>
  </si>
  <si>
    <t>ООО "АЗС-22"</t>
  </si>
  <si>
    <t>ИП Сокол Марина Яковлевна</t>
  </si>
  <si>
    <t>Калачинский муниципальный район</t>
  </si>
  <si>
    <t>ООО "Омич"</t>
  </si>
  <si>
    <t>ИП Ганжа Сергей Андреевич</t>
  </si>
  <si>
    <t>Колосовский муниципальный район</t>
  </si>
  <si>
    <t>Кормиловский муниципальный район</t>
  </si>
  <si>
    <t>ИП Петросян Юрик Рубенович</t>
  </si>
  <si>
    <t>Крутинский муниципальный район</t>
  </si>
  <si>
    <t>ООО "Торгмил"</t>
  </si>
  <si>
    <t>Любинский муниципальный район</t>
  </si>
  <si>
    <t>ИП Гришаев Алексей Юрьевич</t>
  </si>
  <si>
    <t>ООО "ТОК"</t>
  </si>
  <si>
    <t>ИП Вождаева Марина Валерьевна</t>
  </si>
  <si>
    <t>ООО "Активные системы"</t>
  </si>
  <si>
    <t>Марьяновский муниципальный район</t>
  </si>
  <si>
    <t xml:space="preserve">ИП Лепший Сергей Николаевич </t>
  </si>
  <si>
    <t>Москаленский муниципальный район</t>
  </si>
  <si>
    <t>ИП Граненко Леонид Алексеевич</t>
  </si>
  <si>
    <t>Муромцевский муниципальный район</t>
  </si>
  <si>
    <t>ООО "ЛИС-ГАЗ"</t>
  </si>
  <si>
    <t>Называевский муниципальный район</t>
  </si>
  <si>
    <t>ООО "СОДРУЖЕСТВО"</t>
  </si>
  <si>
    <t>Нижнеомский муниципальный район</t>
  </si>
  <si>
    <t>ИП Усенко Андрей Иванович</t>
  </si>
  <si>
    <t>Нововаршавский муниципальный район</t>
  </si>
  <si>
    <t>Одесский муниципальный район</t>
  </si>
  <si>
    <t>Оконешниковский муниципальный район</t>
  </si>
  <si>
    <t>Омский муниципальный район</t>
  </si>
  <si>
    <t>ООО "Профессионал"</t>
  </si>
  <si>
    <t>ООО "Фаворит - Сервис"</t>
  </si>
  <si>
    <t>ОАО "ОМУС-1"</t>
  </si>
  <si>
    <t>Павлоградский муниципальный район</t>
  </si>
  <si>
    <t>ИП Барвинко Виталий Александрович</t>
  </si>
  <si>
    <t>Полтавский муниципальный район</t>
  </si>
  <si>
    <t>ИП Ворстер Александр Александрович</t>
  </si>
  <si>
    <t>Русско-Полянский муниципальный район</t>
  </si>
  <si>
    <t>Саргатский муниципальный район</t>
  </si>
  <si>
    <t>Седельниковский муниципальный район</t>
  </si>
  <si>
    <t>ООО "Компания Трансгаз-нефть"</t>
  </si>
  <si>
    <t>Таврический муниципальный район</t>
  </si>
  <si>
    <t>Тарский муниципальный район</t>
  </si>
  <si>
    <t>Тевризский муниципальный район</t>
  </si>
  <si>
    <t>Тюкалинский муниципальный район</t>
  </si>
  <si>
    <t>Усть-Ишимский муниципальный район</t>
  </si>
  <si>
    <t>ООО "Усть-Ишимская нефтебаза"</t>
  </si>
  <si>
    <t>Черлакский муниципальный район</t>
  </si>
  <si>
    <t>ООО "Синтез-ойл"</t>
  </si>
  <si>
    <t>ООО "Производственно-коммерческая фирма "Сибгазнефтепродукт"</t>
  </si>
  <si>
    <t>ИП Гердт Владимир Павлович</t>
  </si>
  <si>
    <t>Шербакульский муниципальный район</t>
  </si>
  <si>
    <t>Общий итог</t>
  </si>
  <si>
    <t>Группа лиц в составе:
ООО "Газпромнефть-Центр"
ООО "Газпромнефть-Корпоративные продажи"</t>
  </si>
  <si>
    <t>Приложение 4</t>
  </si>
  <si>
    <t>Итого:</t>
  </si>
  <si>
    <t>Группа лиц в составе:
ООО "Магазин"
ООО "Усть-Ишимская нефтебаза"</t>
  </si>
  <si>
    <t>Объем реализации
(литр)</t>
  </si>
  <si>
    <t>Географические границы</t>
  </si>
  <si>
    <t>Наименование хозяйствующего субъекта</t>
  </si>
  <si>
    <t>Доля
(%)</t>
  </si>
  <si>
    <t>HHI</t>
  </si>
  <si>
    <t>основания*</t>
  </si>
  <si>
    <t>ВСЕГО реализовано по Омской области (на 33 рынках)</t>
  </si>
  <si>
    <t>ООО "ОмскТрансойл"</t>
  </si>
  <si>
    <t>АИ-</t>
  </si>
  <si>
    <t>Названия строк</t>
  </si>
  <si>
    <t>Количество по полю Доля
(%)</t>
  </si>
  <si>
    <t>Под вопросом</t>
  </si>
  <si>
    <t>Кол-во АЗС</t>
  </si>
  <si>
    <t>2.1.</t>
  </si>
  <si>
    <t>2.2.</t>
  </si>
  <si>
    <t>ООО "Содружество"</t>
  </si>
  <si>
    <t xml:space="preserve">Информация об участниках рынков, объемах реализации, размерах долей, коэффициентах рыночной концентрации </t>
  </si>
  <si>
    <t>* указано основание для признания положения хозяйствующего субъекта (группы лиц) доминирующим (части 1 или 3 статьи 5 Закона о защите конкуренции), либо основания, в силу которых положение хозяйствующего субъекта не может быть признано доминирующим (части 2.1. и 2.2 статьи 5 Закона о защите конкуренции)</t>
  </si>
  <si>
    <t>ООО "КАЙЗЕР"</t>
  </si>
  <si>
    <t>АИ-98</t>
  </si>
  <si>
    <t>ООО "Триал плюс"</t>
  </si>
  <si>
    <t>Большеуковский МР</t>
  </si>
  <si>
    <t>Горьковский МР</t>
  </si>
  <si>
    <t>Исилькульский МР</t>
  </si>
  <si>
    <t>Калачинский МР</t>
  </si>
  <si>
    <t>Колосовский МР</t>
  </si>
  <si>
    <t>Кормиловский МР</t>
  </si>
  <si>
    <t>Крутинский МР</t>
  </si>
  <si>
    <t>Любинский МР</t>
  </si>
  <si>
    <t>Марьяновский МР</t>
  </si>
  <si>
    <t>Муромцевский МР</t>
  </si>
  <si>
    <t>Называевский МР</t>
  </si>
  <si>
    <t>Нижнеомский МР</t>
  </si>
  <si>
    <t>Одесский МР</t>
  </si>
  <si>
    <t>Оконешниковский МР</t>
  </si>
  <si>
    <t>Омский МР</t>
  </si>
  <si>
    <t>Павлоградский МР</t>
  </si>
  <si>
    <t>Полтавский МР</t>
  </si>
  <si>
    <t>Саргатский МР</t>
  </si>
  <si>
    <t>Седельниковский МР</t>
  </si>
  <si>
    <t>Таврический МР</t>
  </si>
  <si>
    <t>Тарский МР</t>
  </si>
  <si>
    <t>Тевризский МР</t>
  </si>
  <si>
    <t>Тюкалинский МР</t>
  </si>
  <si>
    <t>Усть-Ишимский МР</t>
  </si>
  <si>
    <t>Черлакский МР</t>
  </si>
  <si>
    <t>Шербакульский МР</t>
  </si>
  <si>
    <t>CR 1-3</t>
  </si>
  <si>
    <t>группа лиц в составе:
ООО "Газпромнефть-Центр" и
ООО "Газпромнефть-Корпоративные продажи"</t>
  </si>
  <si>
    <t>Азовский немецкий национальный МР</t>
  </si>
  <si>
    <t>Большереченский МР</t>
  </si>
  <si>
    <t>Знаменский МР</t>
  </si>
  <si>
    <t>Москаленский МР</t>
  </si>
  <si>
    <t>Нововаршавский МР</t>
  </si>
  <si>
    <t>Русско-Полянский МР</t>
  </si>
  <si>
    <t>**</t>
  </si>
  <si>
    <t xml:space="preserve">ООО "ЭнергоОйл" </t>
  </si>
  <si>
    <t>ООО "ТК "ВИКОЙЛ"</t>
  </si>
  <si>
    <t>** - АЗС используется несколькими участниками, в связи с чем для исключения повторного учета, АЗС у других участников не учитывались</t>
  </si>
  <si>
    <t>ООО "СибОйл"</t>
  </si>
  <si>
    <t>ИП Михайлов Виктор Иванович</t>
  </si>
  <si>
    <t>ИП Лапин Валерий Михайлович</t>
  </si>
  <si>
    <t>ООО "СГ"</t>
  </si>
  <si>
    <t>ИП Барвинко Ольга Витальевна</t>
  </si>
  <si>
    <t>Всего по Омской области (справочно):</t>
  </si>
  <si>
    <r>
      <t xml:space="preserve">ООО "Газпромнефть-Корпоративные продажи"
</t>
    </r>
    <r>
      <rPr>
        <sz val="8"/>
        <rFont val="Times New Roman"/>
        <family val="1"/>
        <charset val="204"/>
      </rPr>
      <t>(на АЗС ООО "Газпромнефть-Центр")</t>
    </r>
  </si>
  <si>
    <t>1</t>
  </si>
  <si>
    <t>2.2</t>
  </si>
  <si>
    <t xml:space="preserve">ООО "Содружество"
</t>
  </si>
  <si>
    <t>3</t>
  </si>
  <si>
    <t>Группа лиц в составе:
ООО "Омск-трансгаз" и
ООО "ОмскТрансойл"</t>
  </si>
  <si>
    <t>АИ -95</t>
  </si>
  <si>
    <t>Марка</t>
  </si>
  <si>
    <t>Названия столбцов</t>
  </si>
  <si>
    <t>Количество по полю основания*</t>
  </si>
  <si>
    <t>КФХ Лепший Вячеслав Сергеевич</t>
  </si>
  <si>
    <t>ООО "КОРА"</t>
  </si>
  <si>
    <t>ООО "Интер"</t>
  </si>
  <si>
    <t>ООО "НОЙ"</t>
  </si>
  <si>
    <t>ООО "АЗС"</t>
  </si>
  <si>
    <t>группа лиц в составе:
ООО "Газпромнефть-Центр" (ИНН 7709359770) и ООО "Газпромнефть-Корпоративные продажи" (ИНН 5259033080)</t>
  </si>
  <si>
    <t xml:space="preserve">группа лиц в составе:
ООО "Торгмил" (ИНН 5523005490)и
ООО "Содружество" (ИНН 5523005620)
</t>
  </si>
  <si>
    <t>группа лиц в составе:
ООО "Торгмил" и
ООО "Содружество"</t>
  </si>
  <si>
    <t>Количество АЗС
(бензины) в 2020 году</t>
  </si>
  <si>
    <t xml:space="preserve">Численность населения на 01.01.2021**
(тыс. чел) </t>
  </si>
  <si>
    <t>** по данным Росстата на официальном сайте: База данных показателей муниципальных образований
 (http://www.gks.ru/dbscripts/munst/)</t>
  </si>
  <si>
    <r>
      <t xml:space="preserve">Общая  площадь земель 
</t>
    </r>
    <r>
      <rPr>
        <b/>
        <sz val="11"/>
        <color theme="1"/>
        <rFont val="Times New Roman"/>
        <family val="1"/>
        <charset val="204"/>
      </rPr>
      <t>на 2019 год</t>
    </r>
    <r>
      <rPr>
        <b/>
        <sz val="12"/>
        <color theme="1"/>
        <rFont val="Times New Roman"/>
        <family val="1"/>
        <charset val="204"/>
      </rPr>
      <t xml:space="preserve"> **
(га)</t>
    </r>
  </si>
  <si>
    <t>ИП Грамончук Дмитрий Владимирович</t>
  </si>
  <si>
    <t>ИП Самотуга Александр Николаевич</t>
  </si>
  <si>
    <t>ООО "Заря"</t>
  </si>
  <si>
    <t>ИП Иоффе Роман Михайлович</t>
  </si>
  <si>
    <t>ВСЕГО реализовано по Омской области (на 3 рынках)</t>
  </si>
  <si>
    <t>автомобильного бензина  марки АИ-80 в 2020 году</t>
  </si>
  <si>
    <r>
      <t>CR</t>
    </r>
    <r>
      <rPr>
        <b/>
        <vertAlign val="subscript"/>
        <sz val="11"/>
        <rFont val="Times New Roman"/>
        <family val="1"/>
        <charset val="204"/>
      </rPr>
      <t xml:space="preserve"> 1</t>
    </r>
  </si>
  <si>
    <t>Группа лиц в состав:
ООО "Энергоойл" (ИНН 5506161202) и 
ООО "Энергоресурс" (ИНН 5506158873)</t>
  </si>
  <si>
    <t>Группа лиц в составе: 
ООО "Сибойл" (ИНН  5503175729) и 
ООО "Стандарт Нефтепродукт" (ИНН 9706007773)</t>
  </si>
  <si>
    <r>
      <t xml:space="preserve">CR </t>
    </r>
    <r>
      <rPr>
        <b/>
        <vertAlign val="subscript"/>
        <sz val="12"/>
        <rFont val="Times New Roman"/>
        <family val="1"/>
        <charset val="204"/>
      </rPr>
      <t>1-3</t>
    </r>
  </si>
  <si>
    <t xml:space="preserve">Колосовский МР </t>
  </si>
  <si>
    <t>автомобильного бензина  марки АИ-92 и его аналогов в 2020 году</t>
  </si>
  <si>
    <t>автомобильного бензина  марки АИ-95 и его аналогов в 2020 году</t>
  </si>
  <si>
    <t>автомобильного бензина  марки АИ-98 и его аналогов в 2020 году</t>
  </si>
  <si>
    <t>ВСЕГО реализовано по Омской области (на 8 рынках)</t>
  </si>
  <si>
    <t>Информация о характеристиках рынков автомобильных бензинов в Омской области</t>
  </si>
  <si>
    <t>ООО "Газпромнефть-Корпоративные продажи" (ИНН 5259033080) 
в составе группы лиц</t>
  </si>
  <si>
    <t>ООО "Газпромнефть-Корпоративные продажи" 
в составе группы лиц</t>
  </si>
  <si>
    <t>группа лиц в составе:
ООО "Газпромнефть-Центр"  и 
ООО "Газпромнефть-Корпоративные продажи"</t>
  </si>
  <si>
    <t xml:space="preserve">Группа лиц в состав:
ООО "Энергоойл"  и 
ООО "Энергоресурс" </t>
  </si>
  <si>
    <t xml:space="preserve">Группа лиц в составе: 
ООО "Сибойл" и 
ООО "Стандарт Нефтепродукт" </t>
  </si>
  <si>
    <t xml:space="preserve">Группа лиц в составе: 
ООО "Сибойл"  и 
ООО "Стандарт Нефтепродукт" </t>
  </si>
  <si>
    <t xml:space="preserve">группа лиц в составе:
ООО "Газпромнефть-Центр"  и ООО "Газпромнефть-Корпоративные продажи" </t>
  </si>
  <si>
    <t>ООО "Газпромнефть-Корпоративные продажи"  в составе группы лиц</t>
  </si>
  <si>
    <t xml:space="preserve">группа лиц в составе:
ООО "Газпромнефть-Центр" и ООО "Газпромнефть-Корпоративные продажи" </t>
  </si>
  <si>
    <t xml:space="preserve">группа лиц в составе:
ООО "Торгмил" и
ООО "Содружество"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</si>
</sst>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&quot;-&quot;??_-;_-@_-"/>
    <numFmt numFmtId="167" formatCode="#,##0.0"/>
    <numFmt numFmtId="168" formatCode="0.0"/>
    <numFmt numFmtId="169" formatCode="_-* #,##0_-;\-* #,##0_-;_-* &quot;-&quot;??_-;_-@_-"/>
    <numFmt numFmtId="170" formatCode="_-* #,##0.0\ _₽_-;\-* #,##0.0\ _₽_-;_-* &quot;-&quot;??\ _₽_-;_-@_-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vertAlign val="subscript"/>
      <sz val="11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vertAlign val="subscript"/>
      <sz val="12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ABABAB"/>
      </left>
      <right style="thin">
        <color rgb="FFABABAB"/>
      </right>
      <top/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5" fillId="0" borderId="0" applyFont="0" applyFill="0" applyBorder="0" applyAlignment="0" applyProtection="0"/>
    <xf numFmtId="164" fontId="15" fillId="0" borderId="0" applyFont="0" applyFill="0" applyBorder="0" applyAlignment="0" applyProtection="0"/>
  </cellStyleXfs>
  <cellXfs count="381">
    <xf numFmtId="0" fontId="0" fillId="0" borderId="0" xfId="0"/>
    <xf numFmtId="0" fontId="3" fillId="0" borderId="0" xfId="0" applyFont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top"/>
    </xf>
    <xf numFmtId="3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3" fontId="3" fillId="0" borderId="0" xfId="0" applyNumberFormat="1" applyFont="1" applyAlignment="1">
      <alignment horizontal="center" vertical="top"/>
    </xf>
    <xf numFmtId="3" fontId="2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167" fontId="1" fillId="0" borderId="1" xfId="0" applyNumberFormat="1" applyFont="1" applyBorder="1" applyAlignment="1">
      <alignment horizontal="center" vertical="top" wrapText="1"/>
    </xf>
    <xf numFmtId="168" fontId="1" fillId="0" borderId="1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 vertical="top" wrapText="1"/>
    </xf>
    <xf numFmtId="0" fontId="9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1" xfId="0" applyFont="1" applyBorder="1" applyAlignment="1">
      <alignment horizontal="left" vertical="top" wrapText="1"/>
    </xf>
    <xf numFmtId="16" fontId="1" fillId="0" borderId="0" xfId="0" applyNumberFormat="1" applyFont="1" applyAlignment="1">
      <alignment horizontal="center" vertical="top"/>
    </xf>
    <xf numFmtId="0" fontId="1" fillId="0" borderId="1" xfId="0" pivotButton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1" xfId="0" applyNumberFormat="1" applyFont="1" applyBorder="1" applyAlignment="1">
      <alignment wrapText="1"/>
    </xf>
    <xf numFmtId="0" fontId="11" fillId="0" borderId="1" xfId="0" applyFont="1" applyBorder="1" applyAlignment="1">
      <alignment horizontal="left" wrapText="1" indent="5"/>
    </xf>
    <xf numFmtId="0" fontId="1" fillId="3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left" wrapText="1"/>
    </xf>
    <xf numFmtId="0" fontId="8" fillId="5" borderId="1" xfId="0" applyFont="1" applyFill="1" applyBorder="1" applyAlignment="1">
      <alignment horizontal="left" wrapText="1" indent="2"/>
    </xf>
    <xf numFmtId="0" fontId="3" fillId="0" borderId="0" xfId="0" applyFont="1" applyAlignment="1">
      <alignment horizontal="left" vertical="top" wrapText="1"/>
    </xf>
    <xf numFmtId="3" fontId="3" fillId="0" borderId="0" xfId="0" applyNumberFormat="1" applyFont="1" applyAlignment="1">
      <alignment vertical="top"/>
    </xf>
    <xf numFmtId="0" fontId="3" fillId="0" borderId="0" xfId="0" applyFont="1" applyAlignment="1">
      <alignment horizontal="left" vertical="top"/>
    </xf>
    <xf numFmtId="0" fontId="7" fillId="0" borderId="1" xfId="0" applyFont="1" applyBorder="1" applyAlignment="1">
      <alignment horizontal="center" vertical="top"/>
    </xf>
    <xf numFmtId="167" fontId="7" fillId="0" borderId="22" xfId="0" applyNumberFormat="1" applyFont="1" applyBorder="1" applyAlignment="1">
      <alignment horizontal="center" vertical="top"/>
    </xf>
    <xf numFmtId="167" fontId="13" fillId="0" borderId="1" xfId="0" applyNumberFormat="1" applyFont="1" applyBorder="1" applyAlignment="1">
      <alignment horizontal="center" vertical="top"/>
    </xf>
    <xf numFmtId="168" fontId="3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7" fillId="0" borderId="0" xfId="0" applyFont="1" applyBorder="1" applyAlignment="1">
      <alignment vertical="top" wrapText="1"/>
    </xf>
    <xf numFmtId="0" fontId="13" fillId="2" borderId="35" xfId="0" applyFont="1" applyFill="1" applyBorder="1" applyAlignment="1">
      <alignment horizontal="center" vertical="top" wrapText="1"/>
    </xf>
    <xf numFmtId="0" fontId="9" fillId="2" borderId="36" xfId="0" applyFont="1" applyFill="1" applyBorder="1" applyAlignment="1">
      <alignment horizontal="center" vertical="top" wrapText="1"/>
    </xf>
    <xf numFmtId="0" fontId="9" fillId="0" borderId="29" xfId="0" applyFont="1" applyFill="1" applyBorder="1" applyAlignment="1">
      <alignment horizontal="center" vertical="top" wrapText="1"/>
    </xf>
    <xf numFmtId="49" fontId="9" fillId="2" borderId="36" xfId="0" applyNumberFormat="1" applyFont="1" applyFill="1" applyBorder="1" applyAlignment="1">
      <alignment horizontal="center" vertical="top" wrapText="1"/>
    </xf>
    <xf numFmtId="49" fontId="9" fillId="2" borderId="29" xfId="0" applyNumberFormat="1" applyFont="1" applyFill="1" applyBorder="1" applyAlignment="1">
      <alignment horizontal="center" vertical="top" wrapText="1"/>
    </xf>
    <xf numFmtId="49" fontId="9" fillId="2" borderId="39" xfId="0" applyNumberFormat="1" applyFont="1" applyFill="1" applyBorder="1" applyAlignment="1">
      <alignment horizontal="center" vertical="top" wrapText="1"/>
    </xf>
    <xf numFmtId="49" fontId="9" fillId="0" borderId="36" xfId="0" applyNumberFormat="1" applyFont="1" applyFill="1" applyBorder="1" applyAlignment="1">
      <alignment horizontal="center" vertical="top" wrapText="1"/>
    </xf>
    <xf numFmtId="0" fontId="9" fillId="2" borderId="29" xfId="0" applyFont="1" applyFill="1" applyBorder="1" applyAlignment="1">
      <alignment horizontal="center" vertical="top" wrapText="1"/>
    </xf>
    <xf numFmtId="49" fontId="9" fillId="2" borderId="34" xfId="0" applyNumberFormat="1" applyFont="1" applyFill="1" applyBorder="1" applyAlignment="1">
      <alignment horizontal="center" vertical="top" wrapText="1"/>
    </xf>
    <xf numFmtId="0" fontId="9" fillId="2" borderId="36" xfId="0" applyNumberFormat="1" applyFont="1" applyFill="1" applyBorder="1" applyAlignment="1">
      <alignment horizontal="center" vertical="top" wrapText="1"/>
    </xf>
    <xf numFmtId="0" fontId="9" fillId="2" borderId="29" xfId="0" applyNumberFormat="1" applyFont="1" applyFill="1" applyBorder="1" applyAlignment="1">
      <alignment horizontal="center" vertical="top" wrapText="1"/>
    </xf>
    <xf numFmtId="0" fontId="9" fillId="0" borderId="29" xfId="0" applyNumberFormat="1" applyFont="1" applyFill="1" applyBorder="1" applyAlignment="1">
      <alignment horizontal="center" vertical="top" wrapText="1"/>
    </xf>
    <xf numFmtId="0" fontId="9" fillId="2" borderId="39" xfId="0" applyNumberFormat="1" applyFont="1" applyFill="1" applyBorder="1" applyAlignment="1">
      <alignment horizontal="center" vertical="top" wrapText="1"/>
    </xf>
    <xf numFmtId="0" fontId="9" fillId="0" borderId="36" xfId="0" applyNumberFormat="1" applyFont="1" applyFill="1" applyBorder="1" applyAlignment="1">
      <alignment horizontal="center" vertical="top" wrapText="1"/>
    </xf>
    <xf numFmtId="0" fontId="10" fillId="2" borderId="37" xfId="0" applyFont="1" applyFill="1" applyBorder="1" applyAlignment="1">
      <alignment horizontal="center" vertical="top" wrapText="1"/>
    </xf>
    <xf numFmtId="0" fontId="9" fillId="0" borderId="39" xfId="0" applyFont="1" applyFill="1" applyBorder="1" applyAlignment="1">
      <alignment horizontal="center" vertical="top" wrapText="1"/>
    </xf>
    <xf numFmtId="0" fontId="9" fillId="0" borderId="37" xfId="0" applyFont="1" applyFill="1" applyBorder="1" applyAlignment="1">
      <alignment horizontal="center" vertical="top" wrapText="1"/>
    </xf>
    <xf numFmtId="0" fontId="9" fillId="0" borderId="36" xfId="0" applyFont="1" applyFill="1" applyBorder="1" applyAlignment="1">
      <alignment horizontal="center" vertical="top" wrapText="1"/>
    </xf>
    <xf numFmtId="0" fontId="9" fillId="0" borderId="38" xfId="0" applyFont="1" applyFill="1" applyBorder="1" applyAlignment="1">
      <alignment horizontal="center" vertical="top" wrapText="1"/>
    </xf>
    <xf numFmtId="0" fontId="9" fillId="0" borderId="34" xfId="0" applyFont="1" applyFill="1" applyBorder="1" applyAlignment="1">
      <alignment horizontal="center" vertical="top" wrapText="1"/>
    </xf>
    <xf numFmtId="0" fontId="9" fillId="0" borderId="23" xfId="0" applyFont="1" applyFill="1" applyBorder="1" applyAlignment="1">
      <alignment horizontal="center" vertical="top" wrapText="1"/>
    </xf>
    <xf numFmtId="0" fontId="9" fillId="0" borderId="40" xfId="0" applyFont="1" applyFill="1" applyBorder="1" applyAlignment="1">
      <alignment horizontal="center" vertical="top" wrapText="1"/>
    </xf>
    <xf numFmtId="0" fontId="9" fillId="0" borderId="36" xfId="0" applyFont="1" applyBorder="1" applyAlignment="1">
      <alignment horizontal="center" vertical="top" wrapText="1"/>
    </xf>
    <xf numFmtId="0" fontId="9" fillId="0" borderId="29" xfId="0" applyFont="1" applyBorder="1" applyAlignment="1">
      <alignment horizontal="center" vertical="top" wrapText="1"/>
    </xf>
    <xf numFmtId="0" fontId="9" fillId="0" borderId="37" xfId="0" applyFont="1" applyBorder="1" applyAlignment="1">
      <alignment horizontal="center" vertical="top" wrapText="1"/>
    </xf>
    <xf numFmtId="0" fontId="9" fillId="0" borderId="39" xfId="0" applyFont="1" applyBorder="1" applyAlignment="1">
      <alignment horizontal="center" vertical="top" wrapText="1"/>
    </xf>
    <xf numFmtId="0" fontId="0" fillId="0" borderId="0" xfId="0" applyBorder="1"/>
    <xf numFmtId="0" fontId="13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13" fillId="0" borderId="0" xfId="0" applyFont="1" applyBorder="1" applyAlignment="1">
      <alignment vertical="top" wrapText="1"/>
    </xf>
    <xf numFmtId="0" fontId="13" fillId="0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 wrapText="1"/>
    </xf>
    <xf numFmtId="0" fontId="7" fillId="0" borderId="0" xfId="0" applyFont="1" applyBorder="1" applyAlignment="1">
      <alignment vertical="top"/>
    </xf>
    <xf numFmtId="0" fontId="0" fillId="0" borderId="0" xfId="0" pivotButton="1"/>
    <xf numFmtId="0" fontId="0" fillId="0" borderId="0" xfId="0" applyAlignment="1">
      <alignment horizontal="left" indent="1"/>
    </xf>
    <xf numFmtId="0" fontId="0" fillId="0" borderId="0" xfId="0" applyAlignment="1">
      <alignment wrapText="1"/>
    </xf>
    <xf numFmtId="0" fontId="0" fillId="0" borderId="0" xfId="0" pivotButton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NumberFormat="1"/>
    <xf numFmtId="167" fontId="7" fillId="0" borderId="1" xfId="0" applyNumberFormat="1" applyFont="1" applyBorder="1" applyAlignment="1">
      <alignment horizontal="center" vertical="top"/>
    </xf>
    <xf numFmtId="0" fontId="13" fillId="0" borderId="20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18" fillId="2" borderId="18" xfId="0" applyFont="1" applyFill="1" applyBorder="1" applyAlignment="1">
      <alignment horizontal="center" vertical="top" wrapText="1"/>
    </xf>
    <xf numFmtId="168" fontId="13" fillId="0" borderId="18" xfId="0" applyNumberFormat="1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3" fontId="13" fillId="0" borderId="18" xfId="0" applyNumberFormat="1" applyFont="1" applyBorder="1" applyAlignment="1">
      <alignment horizontal="center" vertical="top" wrapText="1"/>
    </xf>
    <xf numFmtId="0" fontId="7" fillId="0" borderId="5" xfId="0" applyFont="1" applyBorder="1" applyAlignment="1">
      <alignment vertical="top" wrapText="1"/>
    </xf>
    <xf numFmtId="3" fontId="6" fillId="2" borderId="5" xfId="0" applyNumberFormat="1" applyFont="1" applyFill="1" applyBorder="1" applyAlignment="1">
      <alignment horizontal="center" vertical="top" wrapText="1"/>
    </xf>
    <xf numFmtId="0" fontId="13" fillId="2" borderId="10" xfId="0" applyFont="1" applyFill="1" applyBorder="1" applyAlignment="1">
      <alignment vertical="top" wrapText="1"/>
    </xf>
    <xf numFmtId="3" fontId="18" fillId="2" borderId="10" xfId="0" applyNumberFormat="1" applyFont="1" applyFill="1" applyBorder="1" applyAlignment="1">
      <alignment horizontal="center" vertical="top" wrapText="1"/>
    </xf>
    <xf numFmtId="0" fontId="9" fillId="0" borderId="24" xfId="0" applyFont="1" applyFill="1" applyBorder="1" applyAlignment="1">
      <alignment horizontal="center" vertical="top" wrapText="1"/>
    </xf>
    <xf numFmtId="0" fontId="9" fillId="0" borderId="25" xfId="0" applyFont="1" applyFill="1" applyBorder="1" applyAlignment="1">
      <alignment horizontal="center" vertical="top" wrapText="1"/>
    </xf>
    <xf numFmtId="0" fontId="13" fillId="2" borderId="2" xfId="0" applyFont="1" applyFill="1" applyBorder="1" applyAlignment="1">
      <alignment vertical="top" wrapText="1"/>
    </xf>
    <xf numFmtId="3" fontId="18" fillId="2" borderId="2" xfId="0" applyNumberFormat="1" applyFont="1" applyFill="1" applyBorder="1" applyAlignment="1">
      <alignment horizontal="center" vertical="top" wrapText="1"/>
    </xf>
    <xf numFmtId="0" fontId="9" fillId="2" borderId="25" xfId="0" applyNumberFormat="1" applyFont="1" applyFill="1" applyBorder="1" applyAlignment="1">
      <alignment horizontal="center" vertical="top" wrapText="1"/>
    </xf>
    <xf numFmtId="0" fontId="20" fillId="2" borderId="2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/>
    </xf>
    <xf numFmtId="0" fontId="13" fillId="0" borderId="1" xfId="0" applyFont="1" applyBorder="1" applyAlignment="1">
      <alignment horizontal="center" vertical="top"/>
    </xf>
    <xf numFmtId="0" fontId="13" fillId="2" borderId="21" xfId="0" applyFont="1" applyFill="1" applyBorder="1" applyAlignment="1">
      <alignment horizontal="left" vertical="top" wrapText="1"/>
    </xf>
    <xf numFmtId="0" fontId="13" fillId="2" borderId="27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12" fillId="0" borderId="8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justify" vertical="top" wrapText="1"/>
    </xf>
    <xf numFmtId="1" fontId="9" fillId="2" borderId="5" xfId="1" applyNumberFormat="1" applyFont="1" applyFill="1" applyBorder="1" applyAlignment="1">
      <alignment horizontal="center" vertical="top" wrapText="1"/>
    </xf>
    <xf numFmtId="167" fontId="9" fillId="2" borderId="5" xfId="0" applyNumberFormat="1" applyFont="1" applyFill="1" applyBorder="1" applyAlignment="1">
      <alignment horizontal="right" vertical="top" wrapText="1"/>
    </xf>
    <xf numFmtId="3" fontId="9" fillId="2" borderId="5" xfId="0" applyNumberFormat="1" applyFont="1" applyFill="1" applyBorder="1" applyAlignment="1">
      <alignment horizontal="right" vertical="top"/>
    </xf>
    <xf numFmtId="3" fontId="9" fillId="2" borderId="6" xfId="0" applyNumberFormat="1" applyFont="1" applyFill="1" applyBorder="1" applyAlignment="1">
      <alignment horizontal="center" vertical="top"/>
    </xf>
    <xf numFmtId="3" fontId="13" fillId="0" borderId="10" xfId="0" applyNumberFormat="1" applyFont="1" applyBorder="1" applyAlignment="1">
      <alignment vertical="top" wrapText="1"/>
    </xf>
    <xf numFmtId="1" fontId="10" fillId="2" borderId="2" xfId="1" applyNumberFormat="1" applyFont="1" applyFill="1" applyBorder="1" applyAlignment="1">
      <alignment horizontal="center" vertical="top" wrapText="1"/>
    </xf>
    <xf numFmtId="1" fontId="7" fillId="2" borderId="5" xfId="2" applyNumberFormat="1" applyFont="1" applyFill="1" applyBorder="1" applyAlignment="1">
      <alignment horizontal="center" vertical="top" wrapText="1"/>
    </xf>
    <xf numFmtId="3" fontId="9" fillId="2" borderId="5" xfId="0" applyNumberFormat="1" applyFont="1" applyFill="1" applyBorder="1" applyAlignment="1">
      <alignment horizontal="right" vertical="top" wrapText="1"/>
    </xf>
    <xf numFmtId="1" fontId="10" fillId="2" borderId="2" xfId="0" applyNumberFormat="1" applyFont="1" applyFill="1" applyBorder="1" applyAlignment="1">
      <alignment horizontal="center" vertical="top" wrapText="1"/>
    </xf>
    <xf numFmtId="1" fontId="7" fillId="0" borderId="5" xfId="0" applyNumberFormat="1" applyFont="1" applyFill="1" applyBorder="1" applyAlignment="1">
      <alignment horizontal="center" vertical="top" wrapText="1"/>
    </xf>
    <xf numFmtId="167" fontId="9" fillId="0" borderId="5" xfId="0" applyNumberFormat="1" applyFont="1" applyFill="1" applyBorder="1" applyAlignment="1">
      <alignment horizontal="right" vertical="top" wrapText="1"/>
    </xf>
    <xf numFmtId="3" fontId="9" fillId="0" borderId="5" xfId="0" applyNumberFormat="1" applyFont="1" applyFill="1" applyBorder="1" applyAlignment="1">
      <alignment horizontal="right" vertical="top" wrapText="1"/>
    </xf>
    <xf numFmtId="1" fontId="10" fillId="2" borderId="10" xfId="0" applyNumberFormat="1" applyFont="1" applyFill="1" applyBorder="1" applyAlignment="1">
      <alignment horizontal="center" vertical="top" wrapText="1"/>
    </xf>
    <xf numFmtId="3" fontId="6" fillId="2" borderId="27" xfId="0" applyNumberFormat="1" applyFont="1" applyFill="1" applyBorder="1" applyAlignment="1">
      <alignment horizontal="center" vertical="top" wrapText="1"/>
    </xf>
    <xf numFmtId="3" fontId="13" fillId="0" borderId="27" xfId="0" applyNumberFormat="1" applyFont="1" applyFill="1" applyBorder="1" applyAlignment="1">
      <alignment vertical="top" wrapText="1"/>
    </xf>
    <xf numFmtId="1" fontId="7" fillId="0" borderId="27" xfId="0" applyNumberFormat="1" applyFont="1" applyFill="1" applyBorder="1" applyAlignment="1">
      <alignment horizontal="center" vertical="top" wrapText="1"/>
    </xf>
    <xf numFmtId="167" fontId="13" fillId="0" borderId="27" xfId="0" applyNumberFormat="1" applyFont="1" applyFill="1" applyBorder="1" applyAlignment="1">
      <alignment horizontal="right" vertical="top" wrapText="1"/>
    </xf>
    <xf numFmtId="0" fontId="9" fillId="0" borderId="28" xfId="0" applyNumberFormat="1" applyFont="1" applyFill="1" applyBorder="1" applyAlignment="1">
      <alignment horizontal="center" vertical="top" wrapText="1"/>
    </xf>
    <xf numFmtId="167" fontId="10" fillId="2" borderId="2" xfId="0" applyNumberFormat="1" applyFont="1" applyFill="1" applyBorder="1" applyAlignment="1">
      <alignment horizontal="right" vertical="top" wrapText="1"/>
    </xf>
    <xf numFmtId="3" fontId="10" fillId="2" borderId="2" xfId="0" applyNumberFormat="1" applyFont="1" applyFill="1" applyBorder="1" applyAlignment="1">
      <alignment horizontal="right" vertical="top"/>
    </xf>
    <xf numFmtId="167" fontId="10" fillId="2" borderId="10" xfId="0" applyNumberFormat="1" applyFont="1" applyFill="1" applyBorder="1" applyAlignment="1">
      <alignment horizontal="right" vertical="top" wrapText="1"/>
    </xf>
    <xf numFmtId="3" fontId="10" fillId="2" borderId="10" xfId="0" applyNumberFormat="1" applyFont="1" applyFill="1" applyBorder="1" applyAlignment="1">
      <alignment horizontal="right" vertical="top"/>
    </xf>
    <xf numFmtId="0" fontId="13" fillId="0" borderId="10" xfId="0" applyFont="1" applyBorder="1" applyAlignment="1">
      <alignment vertical="top" wrapText="1"/>
    </xf>
    <xf numFmtId="0" fontId="9" fillId="0" borderId="1" xfId="0" applyFont="1" applyBorder="1" applyAlignment="1">
      <alignment wrapText="1"/>
    </xf>
    <xf numFmtId="0" fontId="9" fillId="0" borderId="1" xfId="0" applyFont="1" applyBorder="1"/>
    <xf numFmtId="0" fontId="9" fillId="0" borderId="5" xfId="0" applyFont="1" applyBorder="1" applyAlignment="1">
      <alignment wrapText="1"/>
    </xf>
    <xf numFmtId="0" fontId="13" fillId="0" borderId="18" xfId="0" applyFont="1" applyFill="1" applyBorder="1" applyAlignment="1">
      <alignment horizontal="center" vertical="top" wrapText="1"/>
    </xf>
    <xf numFmtId="0" fontId="13" fillId="2" borderId="19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vertical="top" wrapText="1"/>
    </xf>
    <xf numFmtId="0" fontId="7" fillId="0" borderId="17" xfId="0" applyFont="1" applyFill="1" applyBorder="1" applyAlignment="1">
      <alignment vertical="top" wrapText="1"/>
    </xf>
    <xf numFmtId="0" fontId="13" fillId="0" borderId="2" xfId="0" applyFont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/>
    </xf>
    <xf numFmtId="3" fontId="10" fillId="0" borderId="2" xfId="0" applyNumberFormat="1" applyFont="1" applyBorder="1" applyAlignment="1">
      <alignment horizontal="center" vertical="center" wrapText="1"/>
    </xf>
    <xf numFmtId="0" fontId="9" fillId="0" borderId="5" xfId="0" applyFont="1" applyBorder="1"/>
    <xf numFmtId="167" fontId="9" fillId="0" borderId="1" xfId="0" applyNumberFormat="1" applyFont="1" applyBorder="1" applyAlignment="1">
      <alignment horizontal="center" vertical="center" wrapText="1"/>
    </xf>
    <xf numFmtId="3" fontId="13" fillId="0" borderId="2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vertical="top" wrapText="1"/>
    </xf>
    <xf numFmtId="3" fontId="13" fillId="0" borderId="10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3" xfId="0" applyFont="1" applyFill="1" applyBorder="1" applyAlignment="1">
      <alignment vertical="top" wrapText="1"/>
    </xf>
    <xf numFmtId="0" fontId="9" fillId="0" borderId="3" xfId="0" applyFont="1" applyBorder="1"/>
    <xf numFmtId="167" fontId="9" fillId="0" borderId="3" xfId="0" applyNumberFormat="1" applyFont="1" applyBorder="1" applyAlignment="1">
      <alignment horizontal="center" vertical="center" wrapText="1"/>
    </xf>
    <xf numFmtId="167" fontId="10" fillId="0" borderId="27" xfId="0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3" fontId="10" fillId="0" borderId="10" xfId="0" applyNumberFormat="1" applyFont="1" applyBorder="1" applyAlignment="1">
      <alignment vertical="center" wrapText="1"/>
    </xf>
    <xf numFmtId="3" fontId="10" fillId="0" borderId="2" xfId="0" applyNumberFormat="1" applyFont="1" applyBorder="1" applyAlignment="1">
      <alignment vertical="center" wrapText="1"/>
    </xf>
    <xf numFmtId="3" fontId="10" fillId="0" borderId="2" xfId="0" applyNumberFormat="1" applyFont="1" applyBorder="1" applyAlignment="1">
      <alignment vertical="center"/>
    </xf>
    <xf numFmtId="3" fontId="13" fillId="0" borderId="2" xfId="0" applyNumberFormat="1" applyFont="1" applyBorder="1" applyAlignment="1">
      <alignment vertical="center" wrapText="1"/>
    </xf>
    <xf numFmtId="3" fontId="13" fillId="0" borderId="10" xfId="0" applyNumberFormat="1" applyFont="1" applyBorder="1" applyAlignment="1">
      <alignment vertical="center" wrapText="1"/>
    </xf>
    <xf numFmtId="0" fontId="10" fillId="0" borderId="14" xfId="0" applyFont="1" applyFill="1" applyBorder="1" applyAlignment="1">
      <alignment horizontal="center" vertical="center" wrapText="1"/>
    </xf>
    <xf numFmtId="3" fontId="10" fillId="0" borderId="27" xfId="0" applyNumberFormat="1" applyFont="1" applyBorder="1" applyAlignment="1">
      <alignment horizontal="center" vertical="center"/>
    </xf>
    <xf numFmtId="167" fontId="9" fillId="0" borderId="17" xfId="0" applyNumberFormat="1" applyFont="1" applyBorder="1" applyAlignment="1">
      <alignment horizontal="center" vertical="center" wrapText="1"/>
    </xf>
    <xf numFmtId="3" fontId="10" fillId="0" borderId="5" xfId="0" applyNumberFormat="1" applyFont="1" applyBorder="1" applyAlignment="1">
      <alignment horizontal="center" vertical="center"/>
    </xf>
    <xf numFmtId="167" fontId="9" fillId="0" borderId="5" xfId="0" applyNumberFormat="1" applyFont="1" applyBorder="1" applyAlignment="1">
      <alignment horizontal="center" vertical="center" wrapText="1"/>
    </xf>
    <xf numFmtId="167" fontId="9" fillId="0" borderId="1" xfId="0" applyNumberFormat="1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167" fontId="12" fillId="0" borderId="1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3" fontId="9" fillId="0" borderId="5" xfId="0" applyNumberFormat="1" applyFont="1" applyBorder="1" applyAlignment="1">
      <alignment horizontal="center" vertical="center" wrapText="1"/>
    </xf>
    <xf numFmtId="167" fontId="10" fillId="0" borderId="10" xfId="0" applyNumberFormat="1" applyFont="1" applyBorder="1" applyAlignment="1">
      <alignment horizontal="center" vertical="center" wrapText="1"/>
    </xf>
    <xf numFmtId="3" fontId="10" fillId="0" borderId="3" xfId="0" applyNumberFormat="1" applyFont="1" applyBorder="1" applyAlignment="1">
      <alignment horizontal="center" vertical="center" wrapText="1"/>
    </xf>
    <xf numFmtId="170" fontId="13" fillId="0" borderId="10" xfId="0" applyNumberFormat="1" applyFont="1" applyBorder="1" applyAlignment="1">
      <alignment horizontal="center" vertical="center"/>
    </xf>
    <xf numFmtId="3" fontId="21" fillId="0" borderId="1" xfId="0" applyNumberFormat="1" applyFont="1" applyBorder="1" applyAlignment="1">
      <alignment horizontal="center" vertical="center" wrapText="1"/>
    </xf>
    <xf numFmtId="167" fontId="10" fillId="0" borderId="2" xfId="0" applyNumberFormat="1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3" fontId="10" fillId="0" borderId="25" xfId="0" applyNumberFormat="1" applyFont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/>
    </xf>
    <xf numFmtId="164" fontId="10" fillId="0" borderId="10" xfId="2" applyFont="1" applyBorder="1" applyAlignment="1">
      <alignment vertical="center" wrapText="1"/>
    </xf>
    <xf numFmtId="0" fontId="10" fillId="0" borderId="10" xfId="0" applyNumberFormat="1" applyFont="1" applyBorder="1" applyAlignment="1">
      <alignment horizontal="center" vertical="center"/>
    </xf>
    <xf numFmtId="167" fontId="10" fillId="0" borderId="10" xfId="0" applyNumberFormat="1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2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3" fontId="7" fillId="0" borderId="42" xfId="0" applyNumberFormat="1" applyFont="1" applyBorder="1" applyAlignment="1">
      <alignment vertical="top" wrapText="1"/>
    </xf>
    <xf numFmtId="0" fontId="7" fillId="0" borderId="5" xfId="0" applyFont="1" applyBorder="1" applyAlignment="1">
      <alignment horizontal="right" vertical="top"/>
    </xf>
    <xf numFmtId="0" fontId="7" fillId="0" borderId="1" xfId="0" applyFont="1" applyBorder="1" applyAlignment="1">
      <alignment horizontal="right" vertical="top"/>
    </xf>
    <xf numFmtId="167" fontId="9" fillId="0" borderId="5" xfId="0" applyNumberFormat="1" applyFont="1" applyBorder="1" applyAlignment="1">
      <alignment horizontal="center" vertical="top" wrapText="1"/>
    </xf>
    <xf numFmtId="3" fontId="9" fillId="0" borderId="5" xfId="0" applyNumberFormat="1" applyFont="1" applyBorder="1" applyAlignment="1">
      <alignment horizontal="center" vertical="top"/>
    </xf>
    <xf numFmtId="0" fontId="9" fillId="2" borderId="6" xfId="0" applyFont="1" applyFill="1" applyBorder="1" applyAlignment="1">
      <alignment horizontal="center" vertical="top" wrapText="1"/>
    </xf>
    <xf numFmtId="167" fontId="9" fillId="0" borderId="1" xfId="0" applyNumberFormat="1" applyFont="1" applyBorder="1" applyAlignment="1">
      <alignment horizontal="center" vertical="top" wrapText="1"/>
    </xf>
    <xf numFmtId="3" fontId="9" fillId="0" borderId="1" xfId="0" applyNumberFormat="1" applyFont="1" applyBorder="1" applyAlignment="1">
      <alignment horizontal="center" vertical="top"/>
    </xf>
    <xf numFmtId="0" fontId="9" fillId="2" borderId="8" xfId="0" applyFont="1" applyFill="1" applyBorder="1" applyAlignment="1">
      <alignment horizontal="center" vertical="top" wrapText="1"/>
    </xf>
    <xf numFmtId="167" fontId="9" fillId="0" borderId="1" xfId="0" applyNumberFormat="1" applyFont="1" applyBorder="1" applyAlignment="1">
      <alignment vertical="top" wrapText="1"/>
    </xf>
    <xf numFmtId="3" fontId="10" fillId="0" borderId="10" xfId="0" applyNumberFormat="1" applyFont="1" applyBorder="1" applyAlignment="1">
      <alignment horizontal="center" vertical="top" wrapText="1"/>
    </xf>
    <xf numFmtId="0" fontId="10" fillId="2" borderId="24" xfId="0" applyFont="1" applyFill="1" applyBorder="1" applyAlignment="1">
      <alignment horizontal="center" vertical="top" wrapText="1"/>
    </xf>
    <xf numFmtId="3" fontId="7" fillId="0" borderId="1" xfId="0" applyNumberFormat="1" applyFont="1" applyBorder="1" applyAlignment="1">
      <alignment vertical="top" wrapText="1"/>
    </xf>
    <xf numFmtId="3" fontId="7" fillId="0" borderId="5" xfId="0" applyNumberFormat="1" applyFont="1" applyBorder="1" applyAlignment="1">
      <alignment vertical="top" wrapText="1"/>
    </xf>
    <xf numFmtId="0" fontId="9" fillId="0" borderId="1" xfId="0" applyFont="1" applyBorder="1" applyAlignment="1">
      <alignment horizontal="right" vertical="top"/>
    </xf>
    <xf numFmtId="0" fontId="7" fillId="0" borderId="10" xfId="0" applyFont="1" applyBorder="1" applyAlignment="1">
      <alignment horizontal="right" vertical="top"/>
    </xf>
    <xf numFmtId="3" fontId="7" fillId="0" borderId="10" xfId="0" applyNumberFormat="1" applyFont="1" applyBorder="1" applyAlignment="1">
      <alignment vertical="top" wrapText="1"/>
    </xf>
    <xf numFmtId="167" fontId="9" fillId="0" borderId="10" xfId="0" applyNumberFormat="1" applyFont="1" applyBorder="1" applyAlignment="1">
      <alignment horizontal="center" vertical="top" wrapText="1"/>
    </xf>
    <xf numFmtId="167" fontId="9" fillId="0" borderId="5" xfId="0" applyNumberFormat="1" applyFont="1" applyBorder="1" applyAlignment="1">
      <alignment vertical="top" wrapText="1"/>
    </xf>
    <xf numFmtId="0" fontId="13" fillId="0" borderId="10" xfId="0" applyFont="1" applyFill="1" applyBorder="1" applyAlignment="1">
      <alignment vertical="top" wrapText="1"/>
    </xf>
    <xf numFmtId="0" fontId="9" fillId="0" borderId="3" xfId="0" applyFont="1" applyBorder="1" applyAlignment="1">
      <alignment horizontal="right" vertical="top"/>
    </xf>
    <xf numFmtId="3" fontId="7" fillId="0" borderId="41" xfId="0" applyNumberFormat="1" applyFont="1" applyBorder="1" applyAlignment="1">
      <alignment vertical="top" wrapText="1"/>
    </xf>
    <xf numFmtId="167" fontId="9" fillId="0" borderId="3" xfId="0" applyNumberFormat="1" applyFont="1" applyBorder="1" applyAlignment="1">
      <alignment horizontal="center" vertical="top" wrapText="1"/>
    </xf>
    <xf numFmtId="3" fontId="9" fillId="0" borderId="3" xfId="0" applyNumberFormat="1" applyFont="1" applyBorder="1" applyAlignment="1">
      <alignment horizontal="center" vertical="top"/>
    </xf>
    <xf numFmtId="0" fontId="9" fillId="0" borderId="12" xfId="0" applyFont="1" applyFill="1" applyBorder="1" applyAlignment="1">
      <alignment horizontal="center" vertical="top" wrapText="1"/>
    </xf>
    <xf numFmtId="3" fontId="10" fillId="0" borderId="2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horizontal="right" vertical="top"/>
    </xf>
    <xf numFmtId="167" fontId="10" fillId="0" borderId="10" xfId="0" applyNumberFormat="1" applyFont="1" applyBorder="1" applyAlignment="1">
      <alignment horizontal="center" vertical="top" wrapText="1"/>
    </xf>
    <xf numFmtId="167" fontId="10" fillId="0" borderId="10" xfId="0" applyNumberFormat="1" applyFont="1" applyBorder="1" applyAlignment="1">
      <alignment vertical="top" wrapText="1"/>
    </xf>
    <xf numFmtId="3" fontId="10" fillId="0" borderId="10" xfId="0" applyNumberFormat="1" applyFont="1" applyBorder="1" applyAlignment="1">
      <alignment horizontal="center" vertical="top"/>
    </xf>
    <xf numFmtId="0" fontId="13" fillId="0" borderId="1" xfId="0" applyFont="1" applyBorder="1" applyAlignment="1">
      <alignment horizontal="right" vertical="top"/>
    </xf>
    <xf numFmtId="3" fontId="13" fillId="0" borderId="1" xfId="0" applyNumberFormat="1" applyFont="1" applyBorder="1" applyAlignment="1">
      <alignment vertical="top" wrapText="1"/>
    </xf>
    <xf numFmtId="167" fontId="10" fillId="0" borderId="1" xfId="0" applyNumberFormat="1" applyFont="1" applyBorder="1" applyAlignment="1">
      <alignment horizontal="center" vertical="top" wrapText="1"/>
    </xf>
    <xf numFmtId="167" fontId="10" fillId="0" borderId="1" xfId="0" applyNumberFormat="1" applyFont="1" applyBorder="1" applyAlignment="1">
      <alignment vertical="top" wrapText="1"/>
    </xf>
    <xf numFmtId="3" fontId="10" fillId="0" borderId="1" xfId="0" applyNumberFormat="1" applyFont="1" applyBorder="1" applyAlignment="1">
      <alignment horizontal="center" vertical="top"/>
    </xf>
    <xf numFmtId="0" fontId="10" fillId="2" borderId="8" xfId="0" applyFont="1" applyFill="1" applyBorder="1" applyAlignment="1">
      <alignment horizontal="center" vertical="top" wrapText="1"/>
    </xf>
    <xf numFmtId="0" fontId="9" fillId="0" borderId="5" xfId="0" applyFont="1" applyBorder="1" applyAlignment="1">
      <alignment horizontal="right" vertical="top"/>
    </xf>
    <xf numFmtId="0" fontId="9" fillId="0" borderId="6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3" fontId="10" fillId="0" borderId="5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vertical="top"/>
    </xf>
    <xf numFmtId="0" fontId="7" fillId="0" borderId="8" xfId="0" applyFont="1" applyBorder="1" applyAlignment="1">
      <alignment vertical="top"/>
    </xf>
    <xf numFmtId="164" fontId="7" fillId="0" borderId="1" xfId="2" applyFont="1" applyBorder="1" applyAlignment="1">
      <alignment vertical="top"/>
    </xf>
    <xf numFmtId="0" fontId="9" fillId="0" borderId="3" xfId="0" applyFont="1" applyBorder="1" applyAlignment="1">
      <alignment horizontal="center" vertical="top"/>
    </xf>
    <xf numFmtId="0" fontId="7" fillId="0" borderId="22" xfId="0" applyFont="1" applyBorder="1" applyAlignment="1">
      <alignment vertical="top" wrapText="1"/>
    </xf>
    <xf numFmtId="0" fontId="9" fillId="0" borderId="5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3" fontId="7" fillId="0" borderId="43" xfId="0" applyNumberFormat="1" applyFont="1" applyBorder="1" applyAlignment="1">
      <alignment vertical="top" wrapText="1"/>
    </xf>
    <xf numFmtId="0" fontId="7" fillId="0" borderId="0" xfId="0" applyFont="1" applyBorder="1" applyAlignment="1">
      <alignment horizontal="right" vertical="top"/>
    </xf>
    <xf numFmtId="3" fontId="7" fillId="0" borderId="5" xfId="0" applyNumberFormat="1" applyFont="1" applyBorder="1" applyAlignment="1">
      <alignment horizontal="right" vertical="top" wrapText="1"/>
    </xf>
    <xf numFmtId="3" fontId="7" fillId="0" borderId="1" xfId="0" applyNumberFormat="1" applyFont="1" applyBorder="1" applyAlignment="1">
      <alignment horizontal="right" vertical="top" wrapText="1"/>
    </xf>
    <xf numFmtId="0" fontId="7" fillId="0" borderId="5" xfId="0" applyFont="1" applyBorder="1" applyAlignment="1">
      <alignment vertical="top"/>
    </xf>
    <xf numFmtId="0" fontId="10" fillId="0" borderId="14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right" vertical="top"/>
    </xf>
    <xf numFmtId="3" fontId="7" fillId="0" borderId="3" xfId="0" applyNumberFormat="1" applyFont="1" applyBorder="1" applyAlignment="1">
      <alignment vertical="top" wrapText="1"/>
    </xf>
    <xf numFmtId="0" fontId="13" fillId="0" borderId="10" xfId="0" applyFont="1" applyFill="1" applyBorder="1" applyAlignment="1">
      <alignment horizontal="center" vertical="center" wrapText="1"/>
    </xf>
    <xf numFmtId="167" fontId="13" fillId="0" borderId="10" xfId="0" applyNumberFormat="1" applyFont="1" applyFill="1" applyBorder="1" applyAlignment="1">
      <alignment horizontal="center" vertical="center" wrapText="1"/>
    </xf>
    <xf numFmtId="1" fontId="13" fillId="0" borderId="10" xfId="0" applyNumberFormat="1" applyFont="1" applyFill="1" applyBorder="1" applyAlignment="1">
      <alignment horizontal="center" vertical="center" wrapText="1"/>
    </xf>
    <xf numFmtId="169" fontId="13" fillId="0" borderId="10" xfId="2" applyNumberFormat="1" applyFont="1" applyBorder="1" applyAlignment="1">
      <alignment horizontal="center" vertical="center" wrapText="1"/>
    </xf>
    <xf numFmtId="164" fontId="13" fillId="0" borderId="10" xfId="2" applyFont="1" applyBorder="1" applyAlignment="1">
      <alignment vertical="center" wrapText="1"/>
    </xf>
    <xf numFmtId="3" fontId="9" fillId="0" borderId="1" xfId="0" applyNumberFormat="1" applyFont="1" applyBorder="1" applyAlignment="1">
      <alignment horizontal="center" vertical="top" wrapText="1"/>
    </xf>
    <xf numFmtId="3" fontId="9" fillId="0" borderId="5" xfId="0" applyNumberFormat="1" applyFont="1" applyFill="1" applyBorder="1" applyAlignment="1">
      <alignment horizontal="center" vertical="top"/>
    </xf>
    <xf numFmtId="3" fontId="9" fillId="0" borderId="1" xfId="0" applyNumberFormat="1" applyFont="1" applyFill="1" applyBorder="1" applyAlignment="1">
      <alignment horizontal="center" vertical="top"/>
    </xf>
    <xf numFmtId="3" fontId="9" fillId="0" borderId="5" xfId="0" applyNumberFormat="1" applyFont="1" applyBorder="1" applyAlignment="1">
      <alignment horizontal="center" vertical="top" wrapText="1"/>
    </xf>
    <xf numFmtId="3" fontId="7" fillId="0" borderId="3" xfId="0" applyNumberFormat="1" applyFont="1" applyBorder="1" applyAlignment="1">
      <alignment horizontal="center" vertical="top"/>
    </xf>
    <xf numFmtId="3" fontId="7" fillId="0" borderId="1" xfId="0" applyNumberFormat="1" applyFont="1" applyBorder="1" applyAlignment="1">
      <alignment horizontal="center" vertical="top"/>
    </xf>
    <xf numFmtId="3" fontId="9" fillId="0" borderId="6" xfId="0" applyNumberFormat="1" applyFont="1" applyBorder="1" applyAlignment="1">
      <alignment horizontal="center" vertical="top"/>
    </xf>
    <xf numFmtId="0" fontId="10" fillId="0" borderId="24" xfId="0" applyNumberFormat="1" applyFont="1" applyBorder="1" applyAlignment="1">
      <alignment horizontal="center" vertical="top"/>
    </xf>
    <xf numFmtId="0" fontId="10" fillId="0" borderId="24" xfId="0" applyFont="1" applyFill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13" fillId="0" borderId="24" xfId="0" applyFont="1" applyBorder="1" applyAlignment="1">
      <alignment horizontal="center" vertical="top"/>
    </xf>
    <xf numFmtId="49" fontId="9" fillId="0" borderId="8" xfId="0" applyNumberFormat="1" applyFont="1" applyFill="1" applyBorder="1" applyAlignment="1">
      <alignment horizontal="center" vertical="top" wrapText="1"/>
    </xf>
    <xf numFmtId="3" fontId="10" fillId="0" borderId="8" xfId="0" applyNumberFormat="1" applyFont="1" applyBorder="1" applyAlignment="1">
      <alignment horizontal="center" vertical="top" wrapText="1"/>
    </xf>
    <xf numFmtId="0" fontId="13" fillId="0" borderId="24" xfId="0" applyFont="1" applyFill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/>
    </xf>
    <xf numFmtId="0" fontId="9" fillId="0" borderId="12" xfId="0" applyFont="1" applyBorder="1" applyAlignment="1">
      <alignment horizontal="center" vertical="top" wrapText="1"/>
    </xf>
    <xf numFmtId="167" fontId="9" fillId="0" borderId="18" xfId="0" applyNumberFormat="1" applyFont="1" applyBorder="1" applyAlignment="1">
      <alignment horizontal="center" vertical="top" wrapText="1"/>
    </xf>
    <xf numFmtId="0" fontId="7" fillId="0" borderId="31" xfId="0" applyFont="1" applyBorder="1" applyAlignment="1">
      <alignment vertical="top" wrapText="1"/>
    </xf>
    <xf numFmtId="0" fontId="7" fillId="0" borderId="0" xfId="0" applyFont="1" applyAlignment="1">
      <alignment horizontal="center" vertical="top"/>
    </xf>
    <xf numFmtId="0" fontId="13" fillId="0" borderId="27" xfId="0" applyFont="1" applyFill="1" applyBorder="1" applyAlignment="1">
      <alignment horizontal="center" vertical="top" wrapText="1"/>
    </xf>
    <xf numFmtId="16" fontId="9" fillId="0" borderId="8" xfId="0" applyNumberFormat="1" applyFont="1" applyFill="1" applyBorder="1" applyAlignment="1">
      <alignment horizontal="center" vertical="top" wrapText="1"/>
    </xf>
    <xf numFmtId="167" fontId="9" fillId="0" borderId="1" xfId="0" applyNumberFormat="1" applyFont="1" applyBorder="1" applyAlignment="1">
      <alignment horizontal="center" vertical="center" wrapText="1"/>
    </xf>
    <xf numFmtId="3" fontId="10" fillId="0" borderId="5" xfId="0" applyNumberFormat="1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7" fontId="9" fillId="0" borderId="5" xfId="0" applyNumberFormat="1" applyFont="1" applyBorder="1" applyAlignment="1">
      <alignment horizontal="center" vertical="center" wrapText="1"/>
    </xf>
    <xf numFmtId="167" fontId="9" fillId="0" borderId="5" xfId="0" applyNumberFormat="1" applyFont="1" applyBorder="1" applyAlignment="1">
      <alignment horizontal="center" vertical="top" wrapText="1"/>
    </xf>
    <xf numFmtId="167" fontId="9" fillId="0" borderId="1" xfId="0" applyNumberFormat="1" applyFont="1" applyBorder="1" applyAlignment="1">
      <alignment horizontal="center" vertical="top" wrapText="1"/>
    </xf>
    <xf numFmtId="167" fontId="9" fillId="0" borderId="3" xfId="0" applyNumberFormat="1" applyFont="1" applyBorder="1" applyAlignment="1">
      <alignment horizontal="center" vertical="top" wrapText="1"/>
    </xf>
    <xf numFmtId="3" fontId="9" fillId="0" borderId="5" xfId="0" applyNumberFormat="1" applyFont="1" applyBorder="1" applyAlignment="1">
      <alignment horizontal="center" vertical="top" wrapText="1"/>
    </xf>
    <xf numFmtId="3" fontId="9" fillId="0" borderId="1" xfId="0" applyNumberFormat="1" applyFont="1" applyBorder="1" applyAlignment="1">
      <alignment horizontal="center" vertical="top" wrapText="1"/>
    </xf>
    <xf numFmtId="167" fontId="9" fillId="0" borderId="5" xfId="0" applyNumberFormat="1" applyFont="1" applyBorder="1" applyAlignment="1">
      <alignment horizontal="center" vertical="top" wrapText="1"/>
    </xf>
    <xf numFmtId="167" fontId="9" fillId="0" borderId="1" xfId="0" applyNumberFormat="1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3" fontId="13" fillId="0" borderId="46" xfId="0" applyNumberFormat="1" applyFont="1" applyBorder="1" applyAlignment="1">
      <alignment horizontal="center" vertical="top" wrapText="1"/>
    </xf>
    <xf numFmtId="3" fontId="10" fillId="0" borderId="47" xfId="0" applyNumberFormat="1" applyFont="1" applyBorder="1" applyAlignment="1">
      <alignment horizontal="center" vertical="top" wrapText="1"/>
    </xf>
    <xf numFmtId="3" fontId="13" fillId="0" borderId="19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justify" vertical="top" wrapText="1"/>
    </xf>
    <xf numFmtId="0" fontId="5" fillId="0" borderId="0" xfId="0" applyFont="1" applyAlignment="1">
      <alignment horizontal="right" vertical="top"/>
    </xf>
    <xf numFmtId="0" fontId="5" fillId="0" borderId="16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horizontal="left" vertical="top"/>
    </xf>
    <xf numFmtId="0" fontId="7" fillId="0" borderId="0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 horizontal="right" vertical="top" wrapText="1"/>
    </xf>
    <xf numFmtId="0" fontId="13" fillId="0" borderId="0" xfId="0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44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7" fillId="0" borderId="26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/>
    </xf>
    <xf numFmtId="0" fontId="9" fillId="0" borderId="7" xfId="0" applyFont="1" applyBorder="1" applyAlignment="1">
      <alignment horizontal="left" vertical="top"/>
    </xf>
    <xf numFmtId="0" fontId="9" fillId="0" borderId="9" xfId="0" applyFont="1" applyBorder="1" applyAlignment="1">
      <alignment horizontal="left" vertical="top"/>
    </xf>
    <xf numFmtId="167" fontId="9" fillId="0" borderId="3" xfId="0" applyNumberFormat="1" applyFont="1" applyBorder="1" applyAlignment="1">
      <alignment horizontal="center" vertical="center" wrapText="1"/>
    </xf>
    <xf numFmtId="167" fontId="9" fillId="0" borderId="1" xfId="0" applyNumberFormat="1" applyFont="1" applyBorder="1" applyAlignment="1">
      <alignment horizontal="center" vertical="center" wrapText="1"/>
    </xf>
    <xf numFmtId="167" fontId="9" fillId="0" borderId="5" xfId="0" applyNumberFormat="1" applyFont="1" applyBorder="1" applyAlignment="1">
      <alignment horizontal="center" vertical="center" wrapText="1"/>
    </xf>
    <xf numFmtId="3" fontId="10" fillId="0" borderId="5" xfId="0" applyNumberFormat="1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3" fontId="10" fillId="0" borderId="3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top"/>
    </xf>
    <xf numFmtId="0" fontId="9" fillId="0" borderId="4" xfId="0" applyFont="1" applyBorder="1" applyAlignment="1">
      <alignment horizontal="center" vertical="top"/>
    </xf>
    <xf numFmtId="0" fontId="9" fillId="0" borderId="9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167" fontId="9" fillId="0" borderId="18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9" fillId="0" borderId="20" xfId="0" applyFont="1" applyBorder="1" applyAlignment="1">
      <alignment horizontal="left" vertical="top"/>
    </xf>
    <xf numFmtId="0" fontId="9" fillId="0" borderId="26" xfId="0" applyFont="1" applyBorder="1" applyAlignment="1">
      <alignment horizontal="left" vertical="top"/>
    </xf>
    <xf numFmtId="0" fontId="9" fillId="0" borderId="21" xfId="0" applyFont="1" applyBorder="1" applyAlignment="1">
      <alignment horizontal="left" vertical="top"/>
    </xf>
    <xf numFmtId="0" fontId="7" fillId="0" borderId="21" xfId="0" applyFont="1" applyBorder="1" applyAlignment="1">
      <alignment horizontal="left" vertical="top" wrapText="1"/>
    </xf>
    <xf numFmtId="0" fontId="13" fillId="0" borderId="0" xfId="0" applyFont="1" applyFill="1" applyAlignment="1">
      <alignment horizontal="center" vertical="top" wrapText="1"/>
    </xf>
    <xf numFmtId="167" fontId="9" fillId="0" borderId="17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left" vertical="top" wrapText="1"/>
    </xf>
    <xf numFmtId="3" fontId="9" fillId="0" borderId="3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3" fontId="10" fillId="0" borderId="5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left" vertical="top" wrapText="1"/>
    </xf>
    <xf numFmtId="0" fontId="13" fillId="0" borderId="14" xfId="0" applyFont="1" applyFill="1" applyBorder="1" applyAlignment="1">
      <alignment horizontal="left" vertical="top" wrapText="1"/>
    </xf>
    <xf numFmtId="3" fontId="10" fillId="0" borderId="14" xfId="0" applyNumberFormat="1" applyFont="1" applyBorder="1" applyAlignment="1">
      <alignment horizontal="center" vertical="top" wrapText="1"/>
    </xf>
    <xf numFmtId="3" fontId="10" fillId="0" borderId="15" xfId="0" applyNumberFormat="1" applyFont="1" applyBorder="1" applyAlignment="1">
      <alignment horizontal="center" vertical="top" wrapText="1"/>
    </xf>
    <xf numFmtId="3" fontId="21" fillId="0" borderId="5" xfId="0" applyNumberFormat="1" applyFont="1" applyBorder="1" applyAlignment="1">
      <alignment horizontal="center" vertical="center" wrapText="1"/>
    </xf>
    <xf numFmtId="3" fontId="21" fillId="0" borderId="1" xfId="0" applyNumberFormat="1" applyFont="1" applyBorder="1" applyAlignment="1">
      <alignment horizontal="center" vertical="center" wrapText="1"/>
    </xf>
    <xf numFmtId="0" fontId="9" fillId="0" borderId="44" xfId="0" applyFont="1" applyBorder="1" applyAlignment="1">
      <alignment horizontal="left" vertical="top"/>
    </xf>
    <xf numFmtId="0" fontId="7" fillId="0" borderId="4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horizontal="left" vertical="top" wrapText="1"/>
    </xf>
    <xf numFmtId="167" fontId="9" fillId="0" borderId="5" xfId="0" applyNumberFormat="1" applyFont="1" applyBorder="1" applyAlignment="1">
      <alignment horizontal="center" vertical="top" wrapText="1"/>
    </xf>
    <xf numFmtId="167" fontId="9" fillId="0" borderId="1" xfId="0" applyNumberFormat="1" applyFont="1" applyBorder="1" applyAlignment="1">
      <alignment horizontal="center" vertical="top" wrapText="1"/>
    </xf>
    <xf numFmtId="167" fontId="9" fillId="0" borderId="18" xfId="0" applyNumberFormat="1" applyFont="1" applyBorder="1" applyAlignment="1">
      <alignment horizontal="center" vertical="top" wrapText="1"/>
    </xf>
    <xf numFmtId="167" fontId="9" fillId="0" borderId="3" xfId="0" applyNumberFormat="1" applyFont="1" applyBorder="1" applyAlignment="1">
      <alignment horizontal="center" vertical="top" wrapText="1"/>
    </xf>
    <xf numFmtId="3" fontId="9" fillId="0" borderId="5" xfId="0" applyNumberFormat="1" applyFont="1" applyBorder="1" applyAlignment="1">
      <alignment horizontal="center" vertical="top" wrapText="1"/>
    </xf>
    <xf numFmtId="3" fontId="9" fillId="0" borderId="1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center" vertical="top" wrapText="1"/>
    </xf>
    <xf numFmtId="0" fontId="7" fillId="0" borderId="33" xfId="0" applyFont="1" applyBorder="1" applyAlignment="1">
      <alignment horizontal="center" vertical="top" wrapText="1"/>
    </xf>
    <xf numFmtId="0" fontId="7" fillId="0" borderId="45" xfId="0" applyFont="1" applyBorder="1" applyAlignment="1">
      <alignment horizontal="center" vertical="top" wrapText="1"/>
    </xf>
    <xf numFmtId="0" fontId="13" fillId="0" borderId="21" xfId="0" applyFont="1" applyFill="1" applyBorder="1" applyAlignment="1">
      <alignment horizontal="left" vertical="top" wrapText="1"/>
    </xf>
    <xf numFmtId="0" fontId="13" fillId="0" borderId="27" xfId="0" applyFont="1" applyFill="1" applyBorder="1" applyAlignment="1">
      <alignment horizontal="left" vertical="top" wrapText="1"/>
    </xf>
    <xf numFmtId="3" fontId="13" fillId="0" borderId="27" xfId="0" applyNumberFormat="1" applyFont="1" applyBorder="1" applyAlignment="1">
      <alignment horizontal="center" vertical="top" wrapText="1"/>
    </xf>
    <xf numFmtId="3" fontId="13" fillId="0" borderId="28" xfId="0" applyNumberFormat="1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 wrapText="1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97">
    <dxf>
      <fill>
        <patternFill patternType="solid">
          <bgColor theme="0" tint="-0.149998474074526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none">
          <bgColor auto="1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name val="Times New Roman"/>
        <scheme val="none"/>
      </font>
    </dxf>
    <dxf>
      <font>
        <b/>
      </font>
    </dxf>
    <dxf>
      <font>
        <i/>
      </font>
    </dxf>
    <dxf>
      <alignment indent="5" readingOrder="0"/>
    </dxf>
    <dxf>
      <alignment indent="2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mitry" refreshedDate="44010.426377662036" createdVersion="6" refreshedVersion="4" minRefreshableVersion="3" recordCount="246">
  <cacheSource type="worksheet">
    <worksheetSource ref="A1:D1048576" sheet="база ДП"/>
  </cacheSource>
  <cacheFields count="4">
    <cacheField name="Марка" numFmtId="0">
      <sharedItems containsBlank="1" count="5">
        <s v="АИ-80"/>
        <s v="АИ-92"/>
        <s v="АИ -95"/>
        <s v="АИ-98"/>
        <m/>
      </sharedItems>
    </cacheField>
    <cacheField name="Географические границы" numFmtId="0">
      <sharedItems containsBlank="1" count="34">
        <s v="г. Омск"/>
        <s v="Большереченский МР"/>
        <s v="Большеуковский МР"/>
        <s v="Горьковский МР"/>
        <s v="Исилькульский МР"/>
        <s v="Калачинский МР"/>
        <s v="Колосовский МР"/>
        <s v="Кормиловский МР"/>
        <s v="Крутинский МР"/>
        <s v="Любинский МР"/>
        <s v="Марьяновский МР"/>
        <s v="Называевский МР"/>
        <s v="Нижнеомский МР"/>
        <s v="Одесский МР"/>
        <s v="Оконешниковский МР"/>
        <s v="Омский МР"/>
        <s v="Полтавский МР"/>
        <s v="Саргатский МР"/>
        <s v="Седельниковский МР"/>
        <s v="Таврический МР"/>
        <s v="Тарский МР"/>
        <s v="Тевризский МР"/>
        <s v="Тюкалинский МР"/>
        <s v="Усть-Ишимский МР"/>
        <s v="Черлакский МР"/>
        <s v="Шербакульский МР"/>
        <s v="Азовский немецкий национальный МР"/>
        <s v="Знаменский МР"/>
        <s v="Москаленский МР"/>
        <s v="Муромцевский МР"/>
        <s v="Нововаршавский МР"/>
        <s v="Павлоградский МР"/>
        <s v="Русско-Полянский МР"/>
        <m/>
      </sharedItems>
    </cacheField>
    <cacheField name="Наименование хозяйствующего субъекта" numFmtId="0">
      <sharedItems containsBlank="1" count="39">
        <s v="ООО &quot;Управление АЗС&quot;"/>
        <s v="ООО &quot;СибОйл&quot;"/>
        <s v="ООО &quot;Газпромнефть-Корпоративные продажи&quot;_x000a_(на АЗС ООО &quot;Газпромнефть-Центр&quot;)"/>
        <s v="группа лиц в составе:_x000a_ООО &quot;Газпромнефть-Центр&quot; и_x000a_ООО &quot;Газпромнефть-Корпоративные продажи&quot;"/>
        <s v="ИП Шуршилина Татьяна Николаевна"/>
        <s v="ООО &quot;ЭнергоОйл&quot; "/>
        <s v="ООО &quot;ТК &quot;ВИКОЙЛ&quot;"/>
        <s v="ИП Петросян Юрик Рубенович"/>
        <s v="ООО &quot;Торгмил&quot;"/>
        <s v="ИП Гришаев Алексей Юрьевич"/>
        <s v="ИП Лепший Сергей Николаевич "/>
        <s v="ООО &quot;Содружество&quot;"/>
        <s v="ИП Лапин Валерий Михайлович"/>
        <s v="ООО &quot;Фаворит - Сервис&quot;"/>
        <s v="ИП Ворстер Александр Александрович"/>
        <s v="ООО &quot;Компания Трансгаз-нефть&quot;"/>
        <s v="ООО &quot;Содружество&quot;_x000a_"/>
        <s v="ООО &quot;Усть-Ишимская нефтебаза&quot;"/>
        <s v="ООО &quot;Синтез-ойл&quot;"/>
        <s v="ООО &quot;Юнигаз&quot;"/>
        <s v="ООО &quot;Газпромнефть-Корпоративные продажи&quot;"/>
        <s v="Итого:"/>
        <s v="ОАО &quot;ОМУС-1&quot;"/>
        <s v="ООО &quot;ОмскТрансойл&quot;"/>
        <s v="ИП Барвинко Ольга Витальевна"/>
        <s v="ИП Масловский Виктор Андреевич"/>
        <s v="ООО &quot;Триал плюс&quot;"/>
        <s v="ООО &quot;Производственно-коммерческая фирма &quot;Сибгазнефтепродукт&quot;"/>
        <s v="ИП Гердт Владимир Павлович"/>
        <s v="Группа лиц в составе:_x000a_ООО &quot;Омск-трансгаз&quot; и_x000a_ООО &quot;ОмскТрансойл&quot;"/>
        <s v="ООО &quot;ИНТЕР&quot;"/>
        <s v="ООО &quot;СГ&quot;"/>
        <s v="ООО &quot;АЗС-22&quot;"/>
        <s v="ООО &quot;Омич&quot;"/>
        <s v="ООО &quot;КАЙЗЕР&quot;"/>
        <s v="ИП Вождаева Марина Валерьевна"/>
        <s v="ООО &quot;Активные системы&quot;"/>
        <s v="ООО &quot;ЛИС-ГАЗ&quot;"/>
        <m/>
      </sharedItems>
    </cacheField>
    <cacheField name="основания*" numFmtId="0">
      <sharedItems containsBlank="1" containsMixedTypes="1" containsNumber="1" containsInteger="1" minValue="1" maxValue="3" count="8">
        <n v="1"/>
        <s v="2.1."/>
        <s v="1"/>
        <s v="2.2."/>
        <s v="3"/>
        <s v="2.2"/>
        <n v="3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Dmitry" refreshedDate="44010.426378240743" createdVersion="4" refreshedVersion="4" minRefreshableVersion="3" recordCount="148">
  <cacheSource type="worksheet">
    <worksheetSource ref="A1:F1048576" sheet="ДП"/>
  </cacheSource>
  <cacheFields count="6">
    <cacheField name="Географические границы" numFmtId="0">
      <sharedItems containsBlank="1" count="34">
        <s v="Азовский немецкий национальный муниципальный район"/>
        <s v="Большеуковский муниципальный район"/>
        <s v="г. Омск"/>
        <s v="Горьковский муниципальный район"/>
        <s v="Исилькульский муниципальный район"/>
        <s v="Калачинский муниципальный район"/>
        <s v="Колосовский муниципальный район"/>
        <s v="Кормиловский муниципальный район"/>
        <s v="Крутинский муниципальный район"/>
        <s v="Любинский муниципальный район"/>
        <s v="Марьяновский муниципальный район"/>
        <s v="Муромцевский муниципальный район"/>
        <s v="Называевский муниципальный район"/>
        <s v="Нижнеомский муниципальный район"/>
        <s v="Одесский муниципальный район"/>
        <s v="Оконешниковский муниципальный район"/>
        <s v="Омский муниципальный район"/>
        <s v="Павлоградский муниципальный район"/>
        <s v="Полтавский муниципальный район"/>
        <s v="Саргатский муниципальный район"/>
        <s v="Седельниковский муниципальный район"/>
        <s v="Таврический муниципальный район"/>
        <s v="Тарский муниципальный район"/>
        <s v="Тевризский муниципальный район"/>
        <s v="Тюкалинский муниципальный район"/>
        <s v="Усть-Ишимский муниципальный район"/>
        <s v="Черлакский муниципальный район"/>
        <s v="Шербакульский муниципальный район"/>
        <s v="Большереченский муниципальный район"/>
        <s v="Знаменский муниципальный район"/>
        <s v="Москаленский муниципальный район"/>
        <s v="Нововаршавский муниципальный район"/>
        <s v="Русско-Полянский муниципальный район"/>
        <m/>
      </sharedItems>
    </cacheField>
    <cacheField name="АИ-" numFmtId="0">
      <sharedItems containsString="0" containsBlank="1" containsNumber="1" containsInteger="1" minValue="80" maxValue="98" count="5">
        <n v="80"/>
        <n v="92"/>
        <n v="95"/>
        <n v="98"/>
        <m/>
      </sharedItems>
    </cacheField>
    <cacheField name="Наименование хозяйствующего субъекта" numFmtId="0">
      <sharedItems containsBlank="1" count="28">
        <s v="ИП Масловский Виктор Андреевич"/>
        <s v="Группа лиц в составе:_x000a_ООО &quot;Газпромнефть-Центр&quot;_x000a_ООО &quot;Газпромнефть-Корпоративные продажи&quot;"/>
        <s v="ООО &quot;Управление АЗС&quot;"/>
        <s v="ООО &quot;АЗС-22&quot;"/>
        <s v="ИП Шуршилина Татьяна Николаевна"/>
        <s v="ИП Петросян Юрик Рубенович"/>
        <s v="ООО &quot;Торгмил&quot;"/>
        <s v="ИП Гришаев Алексей Юрьевич"/>
        <s v="ООО &quot;ТОК&quot;"/>
        <s v="ИП Лепший Сергей Николаевич "/>
        <s v="ООО &quot;ЛИС-ГАЗ&quot;"/>
        <s v="ООО &quot;СОДРУЖЕСТВО&quot;"/>
        <s v="ИП Усенко Андрей Иванович"/>
        <s v="ООО &quot;Профессионал&quot;"/>
        <s v="ООО &quot;Фаворит - Сервис&quot;"/>
        <s v="ООО &quot;ОмскТрансойл&quot;"/>
        <s v="ИП Барвинко Виталий Александрович"/>
        <s v="ИП Ворстер Александр Александрович"/>
        <s v="ООО &quot;Компания Трансгаз-нефть&quot;"/>
        <s v="Группа лиц в составе:_x000a_ООО &quot;Магазин&quot;_x000a_ООО &quot;Усть-Ишимская нефтебаза&quot;"/>
        <s v="ООО &quot;Синтез-ойл&quot;"/>
        <s v="ООО &quot;Производственно-коммерческая фирма &quot;Сибгазнефтепродукт&quot;"/>
        <s v="ООО &quot;СибОйл-плюс&quot;"/>
        <s v="ИП Гердт Владимир Павлович"/>
        <s v="ООО &quot;Юнигаз&quot;"/>
        <s v="ООО &quot;Усть-Ишимская нефтебаза&quot;"/>
        <s v="ООО &quot;Омич&quot;"/>
        <m/>
      </sharedItems>
    </cacheField>
    <cacheField name="Доля_x000a_(%)" numFmtId="0">
      <sharedItems containsString="0" containsBlank="1" containsNumber="1" minValue="9.1346457386861157" maxValue="100"/>
    </cacheField>
    <cacheField name="основания*" numFmtId="0">
      <sharedItems containsBlank="1" containsMixedTypes="1" containsNumber="1" containsInteger="1" minValue="1" maxValue="3" count="5">
        <n v="1"/>
        <s v="2.1."/>
        <s v="2.2."/>
        <n v="3"/>
        <m/>
      </sharedItems>
    </cacheField>
    <cacheField name="Под вопросом" numFmtId="0">
      <sharedItems containsNonDate="0" containsBlank="1" count="2">
        <m/>
        <s v="?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6">
  <r>
    <x v="0"/>
    <x v="0"/>
    <x v="0"/>
    <x v="0"/>
  </r>
  <r>
    <x v="0"/>
    <x v="0"/>
    <x v="1"/>
    <x v="1"/>
  </r>
  <r>
    <x v="0"/>
    <x v="1"/>
    <x v="2"/>
    <x v="2"/>
  </r>
  <r>
    <x v="0"/>
    <x v="2"/>
    <x v="0"/>
    <x v="2"/>
  </r>
  <r>
    <x v="0"/>
    <x v="3"/>
    <x v="3"/>
    <x v="2"/>
  </r>
  <r>
    <x v="0"/>
    <x v="4"/>
    <x v="4"/>
    <x v="3"/>
  </r>
  <r>
    <x v="0"/>
    <x v="5"/>
    <x v="5"/>
    <x v="4"/>
  </r>
  <r>
    <x v="0"/>
    <x v="5"/>
    <x v="6"/>
    <x v="1"/>
  </r>
  <r>
    <x v="0"/>
    <x v="6"/>
    <x v="0"/>
    <x v="2"/>
  </r>
  <r>
    <x v="0"/>
    <x v="7"/>
    <x v="7"/>
    <x v="5"/>
  </r>
  <r>
    <x v="0"/>
    <x v="8"/>
    <x v="8"/>
    <x v="2"/>
  </r>
  <r>
    <x v="0"/>
    <x v="9"/>
    <x v="9"/>
    <x v="5"/>
  </r>
  <r>
    <x v="0"/>
    <x v="10"/>
    <x v="10"/>
    <x v="5"/>
  </r>
  <r>
    <x v="0"/>
    <x v="11"/>
    <x v="11"/>
    <x v="0"/>
  </r>
  <r>
    <x v="0"/>
    <x v="12"/>
    <x v="12"/>
    <x v="5"/>
  </r>
  <r>
    <x v="0"/>
    <x v="13"/>
    <x v="0"/>
    <x v="0"/>
  </r>
  <r>
    <x v="0"/>
    <x v="14"/>
    <x v="0"/>
    <x v="0"/>
  </r>
  <r>
    <x v="0"/>
    <x v="14"/>
    <x v="3"/>
    <x v="6"/>
  </r>
  <r>
    <x v="0"/>
    <x v="15"/>
    <x v="0"/>
    <x v="0"/>
  </r>
  <r>
    <x v="0"/>
    <x v="15"/>
    <x v="3"/>
    <x v="6"/>
  </r>
  <r>
    <x v="0"/>
    <x v="15"/>
    <x v="13"/>
    <x v="6"/>
  </r>
  <r>
    <x v="0"/>
    <x v="16"/>
    <x v="0"/>
    <x v="0"/>
  </r>
  <r>
    <x v="0"/>
    <x v="16"/>
    <x v="14"/>
    <x v="3"/>
  </r>
  <r>
    <x v="0"/>
    <x v="17"/>
    <x v="3"/>
    <x v="0"/>
  </r>
  <r>
    <x v="0"/>
    <x v="18"/>
    <x v="15"/>
    <x v="0"/>
  </r>
  <r>
    <x v="0"/>
    <x v="19"/>
    <x v="0"/>
    <x v="0"/>
  </r>
  <r>
    <x v="0"/>
    <x v="20"/>
    <x v="0"/>
    <x v="0"/>
  </r>
  <r>
    <x v="0"/>
    <x v="21"/>
    <x v="3"/>
    <x v="0"/>
  </r>
  <r>
    <x v="0"/>
    <x v="22"/>
    <x v="16"/>
    <x v="0"/>
  </r>
  <r>
    <x v="0"/>
    <x v="23"/>
    <x v="17"/>
    <x v="0"/>
  </r>
  <r>
    <x v="0"/>
    <x v="24"/>
    <x v="18"/>
    <x v="1"/>
  </r>
  <r>
    <x v="0"/>
    <x v="25"/>
    <x v="3"/>
    <x v="0"/>
  </r>
  <r>
    <x v="1"/>
    <x v="0"/>
    <x v="3"/>
    <x v="0"/>
  </r>
  <r>
    <x v="1"/>
    <x v="0"/>
    <x v="0"/>
    <x v="6"/>
  </r>
  <r>
    <x v="1"/>
    <x v="0"/>
    <x v="19"/>
    <x v="6"/>
  </r>
  <r>
    <x v="1"/>
    <x v="26"/>
    <x v="3"/>
    <x v="0"/>
  </r>
  <r>
    <x v="1"/>
    <x v="1"/>
    <x v="3"/>
    <x v="0"/>
  </r>
  <r>
    <x v="1"/>
    <x v="2"/>
    <x v="0"/>
    <x v="0"/>
  </r>
  <r>
    <x v="1"/>
    <x v="27"/>
    <x v="3"/>
    <x v="0"/>
  </r>
  <r>
    <x v="1"/>
    <x v="3"/>
    <x v="3"/>
    <x v="0"/>
  </r>
  <r>
    <x v="1"/>
    <x v="4"/>
    <x v="3"/>
    <x v="0"/>
  </r>
  <r>
    <x v="1"/>
    <x v="5"/>
    <x v="3"/>
    <x v="0"/>
  </r>
  <r>
    <x v="1"/>
    <x v="5"/>
    <x v="19"/>
    <x v="6"/>
  </r>
  <r>
    <x v="1"/>
    <x v="6"/>
    <x v="0"/>
    <x v="0"/>
  </r>
  <r>
    <x v="1"/>
    <x v="6"/>
    <x v="20"/>
    <x v="6"/>
  </r>
  <r>
    <x v="1"/>
    <x v="7"/>
    <x v="3"/>
    <x v="0"/>
  </r>
  <r>
    <x v="1"/>
    <x v="8"/>
    <x v="3"/>
    <x v="0"/>
  </r>
  <r>
    <x v="1"/>
    <x v="8"/>
    <x v="8"/>
    <x v="6"/>
  </r>
  <r>
    <x v="1"/>
    <x v="8"/>
    <x v="0"/>
    <x v="6"/>
  </r>
  <r>
    <x v="1"/>
    <x v="9"/>
    <x v="3"/>
    <x v="0"/>
  </r>
  <r>
    <x v="1"/>
    <x v="9"/>
    <x v="0"/>
    <x v="6"/>
  </r>
  <r>
    <x v="1"/>
    <x v="10"/>
    <x v="3"/>
    <x v="0"/>
  </r>
  <r>
    <x v="1"/>
    <x v="28"/>
    <x v="3"/>
    <x v="0"/>
  </r>
  <r>
    <x v="1"/>
    <x v="29"/>
    <x v="3"/>
    <x v="0"/>
  </r>
  <r>
    <x v="1"/>
    <x v="11"/>
    <x v="3"/>
    <x v="0"/>
  </r>
  <r>
    <x v="1"/>
    <x v="11"/>
    <x v="11"/>
    <x v="6"/>
  </r>
  <r>
    <x v="1"/>
    <x v="11"/>
    <x v="21"/>
    <x v="7"/>
  </r>
  <r>
    <x v="1"/>
    <x v="12"/>
    <x v="3"/>
    <x v="0"/>
  </r>
  <r>
    <x v="1"/>
    <x v="12"/>
    <x v="12"/>
    <x v="7"/>
  </r>
  <r>
    <x v="1"/>
    <x v="12"/>
    <x v="21"/>
    <x v="7"/>
  </r>
  <r>
    <x v="1"/>
    <x v="30"/>
    <x v="3"/>
    <x v="0"/>
  </r>
  <r>
    <x v="1"/>
    <x v="30"/>
    <x v="21"/>
    <x v="7"/>
  </r>
  <r>
    <x v="1"/>
    <x v="13"/>
    <x v="3"/>
    <x v="0"/>
  </r>
  <r>
    <x v="1"/>
    <x v="13"/>
    <x v="0"/>
    <x v="6"/>
  </r>
  <r>
    <x v="1"/>
    <x v="13"/>
    <x v="21"/>
    <x v="7"/>
  </r>
  <r>
    <x v="1"/>
    <x v="14"/>
    <x v="3"/>
    <x v="0"/>
  </r>
  <r>
    <x v="1"/>
    <x v="14"/>
    <x v="0"/>
    <x v="6"/>
  </r>
  <r>
    <x v="1"/>
    <x v="14"/>
    <x v="21"/>
    <x v="7"/>
  </r>
  <r>
    <x v="1"/>
    <x v="15"/>
    <x v="3"/>
    <x v="0"/>
  </r>
  <r>
    <x v="1"/>
    <x v="15"/>
    <x v="0"/>
    <x v="6"/>
  </r>
  <r>
    <x v="1"/>
    <x v="15"/>
    <x v="13"/>
    <x v="7"/>
  </r>
  <r>
    <x v="1"/>
    <x v="15"/>
    <x v="22"/>
    <x v="7"/>
  </r>
  <r>
    <x v="1"/>
    <x v="15"/>
    <x v="23"/>
    <x v="7"/>
  </r>
  <r>
    <x v="1"/>
    <x v="15"/>
    <x v="21"/>
    <x v="7"/>
  </r>
  <r>
    <x v="1"/>
    <x v="31"/>
    <x v="3"/>
    <x v="0"/>
  </r>
  <r>
    <x v="1"/>
    <x v="31"/>
    <x v="24"/>
    <x v="7"/>
  </r>
  <r>
    <x v="1"/>
    <x v="31"/>
    <x v="25"/>
    <x v="7"/>
  </r>
  <r>
    <x v="1"/>
    <x v="31"/>
    <x v="21"/>
    <x v="7"/>
  </r>
  <r>
    <x v="1"/>
    <x v="16"/>
    <x v="3"/>
    <x v="0"/>
  </r>
  <r>
    <x v="1"/>
    <x v="16"/>
    <x v="0"/>
    <x v="6"/>
  </r>
  <r>
    <x v="1"/>
    <x v="16"/>
    <x v="14"/>
    <x v="3"/>
  </r>
  <r>
    <x v="1"/>
    <x v="16"/>
    <x v="21"/>
    <x v="7"/>
  </r>
  <r>
    <x v="1"/>
    <x v="32"/>
    <x v="3"/>
    <x v="0"/>
  </r>
  <r>
    <x v="1"/>
    <x v="32"/>
    <x v="21"/>
    <x v="7"/>
  </r>
  <r>
    <x v="1"/>
    <x v="17"/>
    <x v="3"/>
    <x v="0"/>
  </r>
  <r>
    <x v="1"/>
    <x v="17"/>
    <x v="21"/>
    <x v="7"/>
  </r>
  <r>
    <x v="1"/>
    <x v="18"/>
    <x v="3"/>
    <x v="0"/>
  </r>
  <r>
    <x v="1"/>
    <x v="18"/>
    <x v="15"/>
    <x v="1"/>
  </r>
  <r>
    <x v="1"/>
    <x v="18"/>
    <x v="21"/>
    <x v="7"/>
  </r>
  <r>
    <x v="1"/>
    <x v="19"/>
    <x v="3"/>
    <x v="0"/>
  </r>
  <r>
    <x v="1"/>
    <x v="19"/>
    <x v="0"/>
    <x v="6"/>
  </r>
  <r>
    <x v="1"/>
    <x v="19"/>
    <x v="25"/>
    <x v="7"/>
  </r>
  <r>
    <x v="1"/>
    <x v="19"/>
    <x v="21"/>
    <x v="7"/>
  </r>
  <r>
    <x v="1"/>
    <x v="20"/>
    <x v="3"/>
    <x v="0"/>
  </r>
  <r>
    <x v="1"/>
    <x v="20"/>
    <x v="0"/>
    <x v="6"/>
  </r>
  <r>
    <x v="1"/>
    <x v="20"/>
    <x v="21"/>
    <x v="7"/>
  </r>
  <r>
    <x v="1"/>
    <x v="21"/>
    <x v="3"/>
    <x v="0"/>
  </r>
  <r>
    <x v="1"/>
    <x v="21"/>
    <x v="21"/>
    <x v="7"/>
  </r>
  <r>
    <x v="1"/>
    <x v="22"/>
    <x v="3"/>
    <x v="0"/>
  </r>
  <r>
    <x v="1"/>
    <x v="22"/>
    <x v="0"/>
    <x v="6"/>
  </r>
  <r>
    <x v="1"/>
    <x v="22"/>
    <x v="11"/>
    <x v="6"/>
  </r>
  <r>
    <x v="1"/>
    <x v="22"/>
    <x v="26"/>
    <x v="1"/>
  </r>
  <r>
    <x v="1"/>
    <x v="22"/>
    <x v="21"/>
    <x v="7"/>
  </r>
  <r>
    <x v="1"/>
    <x v="23"/>
    <x v="17"/>
    <x v="0"/>
  </r>
  <r>
    <x v="1"/>
    <x v="23"/>
    <x v="21"/>
    <x v="7"/>
  </r>
  <r>
    <x v="1"/>
    <x v="24"/>
    <x v="3"/>
    <x v="0"/>
  </r>
  <r>
    <x v="1"/>
    <x v="24"/>
    <x v="18"/>
    <x v="1"/>
  </r>
  <r>
    <x v="1"/>
    <x v="24"/>
    <x v="1"/>
    <x v="7"/>
  </r>
  <r>
    <x v="1"/>
    <x v="24"/>
    <x v="27"/>
    <x v="7"/>
  </r>
  <r>
    <x v="1"/>
    <x v="24"/>
    <x v="28"/>
    <x v="7"/>
  </r>
  <r>
    <x v="1"/>
    <x v="24"/>
    <x v="21"/>
    <x v="7"/>
  </r>
  <r>
    <x v="1"/>
    <x v="25"/>
    <x v="3"/>
    <x v="0"/>
  </r>
  <r>
    <x v="1"/>
    <x v="25"/>
    <x v="21"/>
    <x v="7"/>
  </r>
  <r>
    <x v="2"/>
    <x v="0"/>
    <x v="3"/>
    <x v="0"/>
  </r>
  <r>
    <x v="2"/>
    <x v="0"/>
    <x v="0"/>
    <x v="6"/>
  </r>
  <r>
    <x v="2"/>
    <x v="0"/>
    <x v="19"/>
    <x v="6"/>
  </r>
  <r>
    <x v="2"/>
    <x v="0"/>
    <x v="5"/>
    <x v="7"/>
  </r>
  <r>
    <x v="2"/>
    <x v="0"/>
    <x v="6"/>
    <x v="7"/>
  </r>
  <r>
    <x v="2"/>
    <x v="0"/>
    <x v="29"/>
    <x v="7"/>
  </r>
  <r>
    <x v="2"/>
    <x v="0"/>
    <x v="1"/>
    <x v="7"/>
  </r>
  <r>
    <x v="2"/>
    <x v="0"/>
    <x v="30"/>
    <x v="7"/>
  </r>
  <r>
    <x v="2"/>
    <x v="0"/>
    <x v="31"/>
    <x v="7"/>
  </r>
  <r>
    <x v="2"/>
    <x v="0"/>
    <x v="21"/>
    <x v="7"/>
  </r>
  <r>
    <x v="2"/>
    <x v="26"/>
    <x v="3"/>
    <x v="0"/>
  </r>
  <r>
    <x v="2"/>
    <x v="26"/>
    <x v="21"/>
    <x v="7"/>
  </r>
  <r>
    <x v="2"/>
    <x v="1"/>
    <x v="3"/>
    <x v="0"/>
  </r>
  <r>
    <x v="2"/>
    <x v="1"/>
    <x v="21"/>
    <x v="7"/>
  </r>
  <r>
    <x v="2"/>
    <x v="2"/>
    <x v="0"/>
    <x v="0"/>
  </r>
  <r>
    <x v="2"/>
    <x v="2"/>
    <x v="21"/>
    <x v="7"/>
  </r>
  <r>
    <x v="2"/>
    <x v="27"/>
    <x v="3"/>
    <x v="0"/>
  </r>
  <r>
    <x v="2"/>
    <x v="27"/>
    <x v="21"/>
    <x v="7"/>
  </r>
  <r>
    <x v="2"/>
    <x v="3"/>
    <x v="3"/>
    <x v="0"/>
  </r>
  <r>
    <x v="2"/>
    <x v="3"/>
    <x v="21"/>
    <x v="7"/>
  </r>
  <r>
    <x v="2"/>
    <x v="4"/>
    <x v="3"/>
    <x v="0"/>
  </r>
  <r>
    <x v="2"/>
    <x v="4"/>
    <x v="32"/>
    <x v="7"/>
  </r>
  <r>
    <x v="2"/>
    <x v="4"/>
    <x v="21"/>
    <x v="7"/>
  </r>
  <r>
    <x v="2"/>
    <x v="5"/>
    <x v="3"/>
    <x v="0"/>
  </r>
  <r>
    <x v="2"/>
    <x v="5"/>
    <x v="19"/>
    <x v="6"/>
  </r>
  <r>
    <x v="2"/>
    <x v="5"/>
    <x v="6"/>
    <x v="7"/>
  </r>
  <r>
    <x v="2"/>
    <x v="5"/>
    <x v="33"/>
    <x v="7"/>
  </r>
  <r>
    <x v="2"/>
    <x v="5"/>
    <x v="5"/>
    <x v="7"/>
  </r>
  <r>
    <x v="2"/>
    <x v="5"/>
    <x v="0"/>
    <x v="7"/>
  </r>
  <r>
    <x v="2"/>
    <x v="5"/>
    <x v="21"/>
    <x v="7"/>
  </r>
  <r>
    <x v="2"/>
    <x v="6"/>
    <x v="0"/>
    <x v="0"/>
  </r>
  <r>
    <x v="2"/>
    <x v="6"/>
    <x v="20"/>
    <x v="6"/>
  </r>
  <r>
    <x v="2"/>
    <x v="6"/>
    <x v="21"/>
    <x v="7"/>
  </r>
  <r>
    <x v="2"/>
    <x v="7"/>
    <x v="3"/>
    <x v="0"/>
  </r>
  <r>
    <x v="2"/>
    <x v="7"/>
    <x v="21"/>
    <x v="7"/>
  </r>
  <r>
    <x v="2"/>
    <x v="8"/>
    <x v="3"/>
    <x v="0"/>
  </r>
  <r>
    <x v="2"/>
    <x v="8"/>
    <x v="0"/>
    <x v="6"/>
  </r>
  <r>
    <x v="2"/>
    <x v="8"/>
    <x v="8"/>
    <x v="7"/>
  </r>
  <r>
    <x v="2"/>
    <x v="8"/>
    <x v="21"/>
    <x v="7"/>
  </r>
  <r>
    <x v="2"/>
    <x v="9"/>
    <x v="3"/>
    <x v="0"/>
  </r>
  <r>
    <x v="2"/>
    <x v="9"/>
    <x v="19"/>
    <x v="7"/>
  </r>
  <r>
    <x v="2"/>
    <x v="9"/>
    <x v="0"/>
    <x v="7"/>
  </r>
  <r>
    <x v="2"/>
    <x v="9"/>
    <x v="9"/>
    <x v="7"/>
  </r>
  <r>
    <x v="2"/>
    <x v="9"/>
    <x v="34"/>
    <x v="7"/>
  </r>
  <r>
    <x v="2"/>
    <x v="9"/>
    <x v="35"/>
    <x v="7"/>
  </r>
  <r>
    <x v="2"/>
    <x v="9"/>
    <x v="36"/>
    <x v="7"/>
  </r>
  <r>
    <x v="2"/>
    <x v="9"/>
    <x v="21"/>
    <x v="7"/>
  </r>
  <r>
    <x v="2"/>
    <x v="10"/>
    <x v="3"/>
    <x v="0"/>
  </r>
  <r>
    <x v="2"/>
    <x v="10"/>
    <x v="21"/>
    <x v="7"/>
  </r>
  <r>
    <x v="2"/>
    <x v="28"/>
    <x v="3"/>
    <x v="0"/>
  </r>
  <r>
    <x v="2"/>
    <x v="28"/>
    <x v="21"/>
    <x v="7"/>
  </r>
  <r>
    <x v="2"/>
    <x v="29"/>
    <x v="3"/>
    <x v="0"/>
  </r>
  <r>
    <x v="2"/>
    <x v="29"/>
    <x v="37"/>
    <x v="7"/>
  </r>
  <r>
    <x v="2"/>
    <x v="29"/>
    <x v="21"/>
    <x v="7"/>
  </r>
  <r>
    <x v="2"/>
    <x v="11"/>
    <x v="3"/>
    <x v="0"/>
  </r>
  <r>
    <x v="2"/>
    <x v="11"/>
    <x v="11"/>
    <x v="6"/>
  </r>
  <r>
    <x v="2"/>
    <x v="11"/>
    <x v="21"/>
    <x v="7"/>
  </r>
  <r>
    <x v="2"/>
    <x v="12"/>
    <x v="3"/>
    <x v="0"/>
  </r>
  <r>
    <x v="2"/>
    <x v="12"/>
    <x v="12"/>
    <x v="7"/>
  </r>
  <r>
    <x v="2"/>
    <x v="12"/>
    <x v="21"/>
    <x v="7"/>
  </r>
  <r>
    <x v="2"/>
    <x v="30"/>
    <x v="3"/>
    <x v="0"/>
  </r>
  <r>
    <x v="2"/>
    <x v="30"/>
    <x v="21"/>
    <x v="7"/>
  </r>
  <r>
    <x v="2"/>
    <x v="13"/>
    <x v="3"/>
    <x v="0"/>
  </r>
  <r>
    <x v="2"/>
    <x v="13"/>
    <x v="0"/>
    <x v="6"/>
  </r>
  <r>
    <x v="2"/>
    <x v="13"/>
    <x v="21"/>
    <x v="7"/>
  </r>
  <r>
    <x v="2"/>
    <x v="14"/>
    <x v="3"/>
    <x v="0"/>
  </r>
  <r>
    <x v="2"/>
    <x v="14"/>
    <x v="0"/>
    <x v="7"/>
  </r>
  <r>
    <x v="2"/>
    <x v="14"/>
    <x v="21"/>
    <x v="7"/>
  </r>
  <r>
    <x v="2"/>
    <x v="15"/>
    <x v="3"/>
    <x v="0"/>
  </r>
  <r>
    <x v="2"/>
    <x v="15"/>
    <x v="0"/>
    <x v="6"/>
  </r>
  <r>
    <x v="2"/>
    <x v="15"/>
    <x v="13"/>
    <x v="7"/>
  </r>
  <r>
    <x v="2"/>
    <x v="15"/>
    <x v="23"/>
    <x v="7"/>
  </r>
  <r>
    <x v="2"/>
    <x v="15"/>
    <x v="21"/>
    <x v="7"/>
  </r>
  <r>
    <x v="2"/>
    <x v="31"/>
    <x v="3"/>
    <x v="0"/>
  </r>
  <r>
    <x v="2"/>
    <x v="31"/>
    <x v="21"/>
    <x v="7"/>
  </r>
  <r>
    <x v="2"/>
    <x v="16"/>
    <x v="3"/>
    <x v="0"/>
  </r>
  <r>
    <x v="2"/>
    <x v="16"/>
    <x v="0"/>
    <x v="7"/>
  </r>
  <r>
    <x v="2"/>
    <x v="16"/>
    <x v="21"/>
    <x v="7"/>
  </r>
  <r>
    <x v="2"/>
    <x v="32"/>
    <x v="3"/>
    <x v="0"/>
  </r>
  <r>
    <x v="2"/>
    <x v="32"/>
    <x v="21"/>
    <x v="7"/>
  </r>
  <r>
    <x v="2"/>
    <x v="17"/>
    <x v="3"/>
    <x v="0"/>
  </r>
  <r>
    <x v="2"/>
    <x v="17"/>
    <x v="21"/>
    <x v="7"/>
  </r>
  <r>
    <x v="2"/>
    <x v="18"/>
    <x v="3"/>
    <x v="0"/>
  </r>
  <r>
    <x v="2"/>
    <x v="18"/>
    <x v="15"/>
    <x v="1"/>
  </r>
  <r>
    <x v="2"/>
    <x v="18"/>
    <x v="21"/>
    <x v="7"/>
  </r>
  <r>
    <x v="2"/>
    <x v="19"/>
    <x v="3"/>
    <x v="0"/>
  </r>
  <r>
    <x v="2"/>
    <x v="19"/>
    <x v="0"/>
    <x v="6"/>
  </r>
  <r>
    <x v="2"/>
    <x v="19"/>
    <x v="21"/>
    <x v="7"/>
  </r>
  <r>
    <x v="2"/>
    <x v="20"/>
    <x v="3"/>
    <x v="0"/>
  </r>
  <r>
    <x v="2"/>
    <x v="20"/>
    <x v="0"/>
    <x v="6"/>
  </r>
  <r>
    <x v="2"/>
    <x v="20"/>
    <x v="21"/>
    <x v="7"/>
  </r>
  <r>
    <x v="2"/>
    <x v="21"/>
    <x v="3"/>
    <x v="0"/>
  </r>
  <r>
    <x v="2"/>
    <x v="21"/>
    <x v="21"/>
    <x v="7"/>
  </r>
  <r>
    <x v="2"/>
    <x v="22"/>
    <x v="3"/>
    <x v="0"/>
  </r>
  <r>
    <x v="2"/>
    <x v="22"/>
    <x v="26"/>
    <x v="1"/>
  </r>
  <r>
    <x v="2"/>
    <x v="22"/>
    <x v="0"/>
    <x v="7"/>
  </r>
  <r>
    <x v="2"/>
    <x v="22"/>
    <x v="11"/>
    <x v="7"/>
  </r>
  <r>
    <x v="2"/>
    <x v="22"/>
    <x v="21"/>
    <x v="7"/>
  </r>
  <r>
    <x v="2"/>
    <x v="23"/>
    <x v="17"/>
    <x v="0"/>
  </r>
  <r>
    <x v="2"/>
    <x v="23"/>
    <x v="21"/>
    <x v="7"/>
  </r>
  <r>
    <x v="2"/>
    <x v="24"/>
    <x v="3"/>
    <x v="0"/>
  </r>
  <r>
    <x v="2"/>
    <x v="24"/>
    <x v="27"/>
    <x v="7"/>
  </r>
  <r>
    <x v="2"/>
    <x v="24"/>
    <x v="18"/>
    <x v="7"/>
  </r>
  <r>
    <x v="2"/>
    <x v="24"/>
    <x v="21"/>
    <x v="7"/>
  </r>
  <r>
    <x v="2"/>
    <x v="25"/>
    <x v="3"/>
    <x v="0"/>
  </r>
  <r>
    <x v="2"/>
    <x v="25"/>
    <x v="21"/>
    <x v="7"/>
  </r>
  <r>
    <x v="3"/>
    <x v="0"/>
    <x v="3"/>
    <x v="0"/>
  </r>
  <r>
    <x v="3"/>
    <x v="0"/>
    <x v="19"/>
    <x v="6"/>
  </r>
  <r>
    <x v="3"/>
    <x v="0"/>
    <x v="0"/>
    <x v="7"/>
  </r>
  <r>
    <x v="3"/>
    <x v="0"/>
    <x v="5"/>
    <x v="7"/>
  </r>
  <r>
    <x v="3"/>
    <x v="0"/>
    <x v="23"/>
    <x v="7"/>
  </r>
  <r>
    <x v="3"/>
    <x v="0"/>
    <x v="6"/>
    <x v="7"/>
  </r>
  <r>
    <x v="3"/>
    <x v="0"/>
    <x v="21"/>
    <x v="7"/>
  </r>
  <r>
    <x v="3"/>
    <x v="26"/>
    <x v="3"/>
    <x v="0"/>
  </r>
  <r>
    <x v="3"/>
    <x v="26"/>
    <x v="21"/>
    <x v="7"/>
  </r>
  <r>
    <x v="3"/>
    <x v="4"/>
    <x v="3"/>
    <x v="0"/>
  </r>
  <r>
    <x v="3"/>
    <x v="4"/>
    <x v="21"/>
    <x v="7"/>
  </r>
  <r>
    <x v="3"/>
    <x v="5"/>
    <x v="3"/>
    <x v="0"/>
  </r>
  <r>
    <x v="3"/>
    <x v="5"/>
    <x v="19"/>
    <x v="6"/>
  </r>
  <r>
    <x v="3"/>
    <x v="5"/>
    <x v="21"/>
    <x v="7"/>
  </r>
  <r>
    <x v="3"/>
    <x v="9"/>
    <x v="3"/>
    <x v="0"/>
  </r>
  <r>
    <x v="3"/>
    <x v="9"/>
    <x v="19"/>
    <x v="6"/>
  </r>
  <r>
    <x v="3"/>
    <x v="9"/>
    <x v="21"/>
    <x v="7"/>
  </r>
  <r>
    <x v="3"/>
    <x v="10"/>
    <x v="3"/>
    <x v="0"/>
  </r>
  <r>
    <x v="3"/>
    <x v="10"/>
    <x v="21"/>
    <x v="7"/>
  </r>
  <r>
    <x v="3"/>
    <x v="15"/>
    <x v="3"/>
    <x v="0"/>
  </r>
  <r>
    <x v="3"/>
    <x v="15"/>
    <x v="21"/>
    <x v="7"/>
  </r>
  <r>
    <x v="3"/>
    <x v="22"/>
    <x v="3"/>
    <x v="0"/>
  </r>
  <r>
    <x v="3"/>
    <x v="22"/>
    <x v="26"/>
    <x v="6"/>
  </r>
  <r>
    <x v="3"/>
    <x v="22"/>
    <x v="21"/>
    <x v="7"/>
  </r>
  <r>
    <x v="3"/>
    <x v="24"/>
    <x v="3"/>
    <x v="0"/>
  </r>
  <r>
    <x v="3"/>
    <x v="24"/>
    <x v="21"/>
    <x v="7"/>
  </r>
  <r>
    <x v="4"/>
    <x v="33"/>
    <x v="38"/>
    <x v="7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48">
  <r>
    <x v="0"/>
    <x v="0"/>
    <x v="0"/>
    <n v="100"/>
    <x v="0"/>
    <x v="0"/>
  </r>
  <r>
    <x v="1"/>
    <x v="0"/>
    <x v="1"/>
    <n v="98.872744308339293"/>
    <x v="0"/>
    <x v="0"/>
  </r>
  <r>
    <x v="2"/>
    <x v="0"/>
    <x v="2"/>
    <n v="79.247844311457087"/>
    <x v="0"/>
    <x v="0"/>
  </r>
  <r>
    <x v="3"/>
    <x v="0"/>
    <x v="1"/>
    <n v="100"/>
    <x v="0"/>
    <x v="0"/>
  </r>
  <r>
    <x v="4"/>
    <x v="0"/>
    <x v="3"/>
    <n v="62.789899586127376"/>
    <x v="1"/>
    <x v="0"/>
  </r>
  <r>
    <x v="4"/>
    <x v="0"/>
    <x v="4"/>
    <n v="30.981420344962491"/>
    <x v="2"/>
    <x v="0"/>
  </r>
  <r>
    <x v="5"/>
    <x v="0"/>
    <x v="2"/>
    <n v="100"/>
    <x v="0"/>
    <x v="0"/>
  </r>
  <r>
    <x v="6"/>
    <x v="0"/>
    <x v="1"/>
    <n v="99.154664808831129"/>
    <x v="0"/>
    <x v="0"/>
  </r>
  <r>
    <x v="7"/>
    <x v="0"/>
    <x v="5"/>
    <n v="100"/>
    <x v="2"/>
    <x v="0"/>
  </r>
  <r>
    <x v="8"/>
    <x v="0"/>
    <x v="6"/>
    <n v="100"/>
    <x v="0"/>
    <x v="0"/>
  </r>
  <r>
    <x v="9"/>
    <x v="0"/>
    <x v="7"/>
    <n v="59.414285557711068"/>
    <x v="2"/>
    <x v="0"/>
  </r>
  <r>
    <x v="9"/>
    <x v="0"/>
    <x v="8"/>
    <n v="37.668102456186496"/>
    <x v="1"/>
    <x v="0"/>
  </r>
  <r>
    <x v="10"/>
    <x v="0"/>
    <x v="9"/>
    <n v="100"/>
    <x v="0"/>
    <x v="0"/>
  </r>
  <r>
    <x v="11"/>
    <x v="0"/>
    <x v="10"/>
    <n v="100"/>
    <x v="1"/>
    <x v="0"/>
  </r>
  <r>
    <x v="12"/>
    <x v="0"/>
    <x v="11"/>
    <n v="100"/>
    <x v="0"/>
    <x v="0"/>
  </r>
  <r>
    <x v="13"/>
    <x v="0"/>
    <x v="12"/>
    <n v="100"/>
    <x v="2"/>
    <x v="0"/>
  </r>
  <r>
    <x v="14"/>
    <x v="0"/>
    <x v="2"/>
    <n v="100"/>
    <x v="0"/>
    <x v="0"/>
  </r>
  <r>
    <x v="15"/>
    <x v="0"/>
    <x v="1"/>
    <n v="63.30955387923678"/>
    <x v="0"/>
    <x v="0"/>
  </r>
  <r>
    <x v="15"/>
    <x v="0"/>
    <x v="2"/>
    <n v="36.69044612076322"/>
    <x v="3"/>
    <x v="0"/>
  </r>
  <r>
    <x v="16"/>
    <x v="0"/>
    <x v="2"/>
    <n v="48.057622396629633"/>
    <x v="3"/>
    <x v="0"/>
  </r>
  <r>
    <x v="16"/>
    <x v="0"/>
    <x v="13"/>
    <n v="19.278700778038257"/>
    <x v="1"/>
    <x v="0"/>
  </r>
  <r>
    <x v="16"/>
    <x v="0"/>
    <x v="1"/>
    <n v="12.643971052899804"/>
    <x v="3"/>
    <x v="0"/>
  </r>
  <r>
    <x v="16"/>
    <x v="0"/>
    <x v="14"/>
    <n v="10.835966432235926"/>
    <x v="3"/>
    <x v="0"/>
  </r>
  <r>
    <x v="16"/>
    <x v="0"/>
    <x v="15"/>
    <n v="9.1837393401963787"/>
    <x v="3"/>
    <x v="0"/>
  </r>
  <r>
    <x v="17"/>
    <x v="0"/>
    <x v="16"/>
    <n v="100"/>
    <x v="2"/>
    <x v="0"/>
  </r>
  <r>
    <x v="18"/>
    <x v="0"/>
    <x v="17"/>
    <n v="54.373635985541981"/>
    <x v="2"/>
    <x v="0"/>
  </r>
  <r>
    <x v="19"/>
    <x v="0"/>
    <x v="1"/>
    <n v="100"/>
    <x v="0"/>
    <x v="0"/>
  </r>
  <r>
    <x v="20"/>
    <x v="0"/>
    <x v="18"/>
    <n v="100"/>
    <x v="1"/>
    <x v="0"/>
  </r>
  <r>
    <x v="21"/>
    <x v="0"/>
    <x v="2"/>
    <n v="87.74101168737694"/>
    <x v="0"/>
    <x v="0"/>
  </r>
  <r>
    <x v="21"/>
    <x v="0"/>
    <x v="0"/>
    <n v="12.258988312623051"/>
    <x v="3"/>
    <x v="0"/>
  </r>
  <r>
    <x v="22"/>
    <x v="0"/>
    <x v="2"/>
    <n v="93.314346276936519"/>
    <x v="0"/>
    <x v="0"/>
  </r>
  <r>
    <x v="23"/>
    <x v="0"/>
    <x v="1"/>
    <n v="100"/>
    <x v="0"/>
    <x v="0"/>
  </r>
  <r>
    <x v="24"/>
    <x v="0"/>
    <x v="11"/>
    <n v="54.020009708214225"/>
    <x v="0"/>
    <x v="0"/>
  </r>
  <r>
    <x v="24"/>
    <x v="0"/>
    <x v="2"/>
    <n v="45.979990291785775"/>
    <x v="3"/>
    <x v="0"/>
  </r>
  <r>
    <x v="25"/>
    <x v="0"/>
    <x v="19"/>
    <n v="100"/>
    <x v="0"/>
    <x v="0"/>
  </r>
  <r>
    <x v="26"/>
    <x v="0"/>
    <x v="20"/>
    <n v="49.80567083322979"/>
    <x v="3"/>
    <x v="0"/>
  </r>
  <r>
    <x v="26"/>
    <x v="0"/>
    <x v="21"/>
    <n v="21.455480728610123"/>
    <x v="3"/>
    <x v="0"/>
  </r>
  <r>
    <x v="26"/>
    <x v="0"/>
    <x v="22"/>
    <n v="15.951889863571978"/>
    <x v="3"/>
    <x v="0"/>
  </r>
  <r>
    <x v="26"/>
    <x v="0"/>
    <x v="23"/>
    <n v="12.786958574588105"/>
    <x v="3"/>
    <x v="0"/>
  </r>
  <r>
    <x v="27"/>
    <x v="0"/>
    <x v="1"/>
    <n v="100"/>
    <x v="0"/>
    <x v="0"/>
  </r>
  <r>
    <x v="0"/>
    <x v="1"/>
    <x v="1"/>
    <n v="96.533204420302155"/>
    <x v="0"/>
    <x v="0"/>
  </r>
  <r>
    <x v="28"/>
    <x v="1"/>
    <x v="1"/>
    <n v="100"/>
    <x v="0"/>
    <x v="0"/>
  </r>
  <r>
    <x v="1"/>
    <x v="1"/>
    <x v="1"/>
    <n v="98.423648549002891"/>
    <x v="0"/>
    <x v="0"/>
  </r>
  <r>
    <x v="2"/>
    <x v="1"/>
    <x v="1"/>
    <n v="67.481464967296674"/>
    <x v="0"/>
    <x v="0"/>
  </r>
  <r>
    <x v="2"/>
    <x v="1"/>
    <x v="2"/>
    <n v="19.871112056489533"/>
    <x v="3"/>
    <x v="0"/>
  </r>
  <r>
    <x v="2"/>
    <x v="1"/>
    <x v="24"/>
    <n v="11.675598441569189"/>
    <x v="3"/>
    <x v="0"/>
  </r>
  <r>
    <x v="3"/>
    <x v="1"/>
    <x v="1"/>
    <n v="100"/>
    <x v="0"/>
    <x v="0"/>
  </r>
  <r>
    <x v="29"/>
    <x v="1"/>
    <x v="1"/>
    <n v="100"/>
    <x v="0"/>
    <x v="0"/>
  </r>
  <r>
    <x v="4"/>
    <x v="1"/>
    <x v="1"/>
    <n v="92.720721641947591"/>
    <x v="0"/>
    <x v="0"/>
  </r>
  <r>
    <x v="5"/>
    <x v="1"/>
    <x v="1"/>
    <n v="68.944688362549897"/>
    <x v="0"/>
    <x v="0"/>
  </r>
  <r>
    <x v="5"/>
    <x v="1"/>
    <x v="2"/>
    <n v="28.726473287806233"/>
    <x v="3"/>
    <x v="0"/>
  </r>
  <r>
    <x v="6"/>
    <x v="1"/>
    <x v="1"/>
    <n v="98.698362737337604"/>
    <x v="0"/>
    <x v="0"/>
  </r>
  <r>
    <x v="7"/>
    <x v="1"/>
    <x v="1"/>
    <n v="96.21239368206264"/>
    <x v="0"/>
    <x v="0"/>
  </r>
  <r>
    <x v="8"/>
    <x v="1"/>
    <x v="1"/>
    <n v="73.031625372335668"/>
    <x v="0"/>
    <x v="0"/>
  </r>
  <r>
    <x v="8"/>
    <x v="1"/>
    <x v="6"/>
    <n v="17.448177482486134"/>
    <x v="3"/>
    <x v="0"/>
  </r>
  <r>
    <x v="8"/>
    <x v="1"/>
    <x v="2"/>
    <n v="9.5201971451781962"/>
    <x v="3"/>
    <x v="0"/>
  </r>
  <r>
    <x v="9"/>
    <x v="1"/>
    <x v="1"/>
    <n v="80.257970185414948"/>
    <x v="0"/>
    <x v="0"/>
  </r>
  <r>
    <x v="9"/>
    <x v="1"/>
    <x v="2"/>
    <n v="9.1667718312789059"/>
    <x v="3"/>
    <x v="0"/>
  </r>
  <r>
    <x v="10"/>
    <x v="1"/>
    <x v="1"/>
    <n v="95.546855670719424"/>
    <x v="0"/>
    <x v="0"/>
  </r>
  <r>
    <x v="30"/>
    <x v="1"/>
    <x v="1"/>
    <n v="96.471091816638051"/>
    <x v="0"/>
    <x v="0"/>
  </r>
  <r>
    <x v="11"/>
    <x v="1"/>
    <x v="1"/>
    <n v="94.59889980906452"/>
    <x v="0"/>
    <x v="0"/>
  </r>
  <r>
    <x v="12"/>
    <x v="1"/>
    <x v="1"/>
    <n v="74.151488690027762"/>
    <x v="0"/>
    <x v="0"/>
  </r>
  <r>
    <x v="12"/>
    <x v="1"/>
    <x v="11"/>
    <n v="25.848511309972245"/>
    <x v="3"/>
    <x v="0"/>
  </r>
  <r>
    <x v="13"/>
    <x v="1"/>
    <x v="1"/>
    <n v="90.565913365423128"/>
    <x v="0"/>
    <x v="0"/>
  </r>
  <r>
    <x v="13"/>
    <x v="1"/>
    <x v="12"/>
    <n v="9.4340866345768628"/>
    <x v="2"/>
    <x v="0"/>
  </r>
  <r>
    <x v="31"/>
    <x v="1"/>
    <x v="1"/>
    <n v="100"/>
    <x v="0"/>
    <x v="0"/>
  </r>
  <r>
    <x v="14"/>
    <x v="1"/>
    <x v="1"/>
    <n v="93.001285854651044"/>
    <x v="0"/>
    <x v="0"/>
  </r>
  <r>
    <x v="15"/>
    <x v="1"/>
    <x v="1"/>
    <n v="69.850366241308009"/>
    <x v="0"/>
    <x v="0"/>
  </r>
  <r>
    <x v="15"/>
    <x v="1"/>
    <x v="2"/>
    <n v="30.149633758691998"/>
    <x v="3"/>
    <x v="0"/>
  </r>
  <r>
    <x v="16"/>
    <x v="1"/>
    <x v="1"/>
    <n v="54.650733691746133"/>
    <x v="0"/>
    <x v="0"/>
  </r>
  <r>
    <x v="16"/>
    <x v="1"/>
    <x v="2"/>
    <n v="20.410010408326198"/>
    <x v="3"/>
    <x v="0"/>
  </r>
  <r>
    <x v="16"/>
    <x v="1"/>
    <x v="24"/>
    <n v="12.695480835229212"/>
    <x v="3"/>
    <x v="0"/>
  </r>
  <r>
    <x v="17"/>
    <x v="1"/>
    <x v="1"/>
    <n v="91.864041001868358"/>
    <x v="0"/>
    <x v="0"/>
  </r>
  <r>
    <x v="18"/>
    <x v="1"/>
    <x v="1"/>
    <n v="74.247801418088429"/>
    <x v="0"/>
    <x v="0"/>
  </r>
  <r>
    <x v="18"/>
    <x v="1"/>
    <x v="2"/>
    <n v="17.961658861319073"/>
    <x v="3"/>
    <x v="0"/>
  </r>
  <r>
    <x v="32"/>
    <x v="1"/>
    <x v="1"/>
    <n v="100"/>
    <x v="0"/>
    <x v="0"/>
  </r>
  <r>
    <x v="19"/>
    <x v="1"/>
    <x v="1"/>
    <n v="100"/>
    <x v="0"/>
    <x v="0"/>
  </r>
  <r>
    <x v="20"/>
    <x v="1"/>
    <x v="1"/>
    <n v="84.350232028240015"/>
    <x v="0"/>
    <x v="0"/>
  </r>
  <r>
    <x v="20"/>
    <x v="1"/>
    <x v="18"/>
    <n v="15.649767971759982"/>
    <x v="1"/>
    <x v="0"/>
  </r>
  <r>
    <x v="21"/>
    <x v="1"/>
    <x v="1"/>
    <n v="82.908272518859405"/>
    <x v="0"/>
    <x v="0"/>
  </r>
  <r>
    <x v="21"/>
    <x v="1"/>
    <x v="2"/>
    <n v="10.524836344666573"/>
    <x v="3"/>
    <x v="0"/>
  </r>
  <r>
    <x v="22"/>
    <x v="1"/>
    <x v="1"/>
    <n v="62.186915983766788"/>
    <x v="0"/>
    <x v="0"/>
  </r>
  <r>
    <x v="22"/>
    <x v="1"/>
    <x v="2"/>
    <n v="33.691652135495673"/>
    <x v="3"/>
    <x v="0"/>
  </r>
  <r>
    <x v="23"/>
    <x v="1"/>
    <x v="1"/>
    <n v="100"/>
    <x v="0"/>
    <x v="0"/>
  </r>
  <r>
    <x v="24"/>
    <x v="1"/>
    <x v="1"/>
    <n v="77.168019447979532"/>
    <x v="0"/>
    <x v="0"/>
  </r>
  <r>
    <x v="24"/>
    <x v="1"/>
    <x v="2"/>
    <n v="12.66071192940012"/>
    <x v="3"/>
    <x v="0"/>
  </r>
  <r>
    <x v="24"/>
    <x v="1"/>
    <x v="11"/>
    <n v="9.1346457386861157"/>
    <x v="3"/>
    <x v="0"/>
  </r>
  <r>
    <x v="25"/>
    <x v="1"/>
    <x v="25"/>
    <n v="100"/>
    <x v="0"/>
    <x v="0"/>
  </r>
  <r>
    <x v="26"/>
    <x v="1"/>
    <x v="1"/>
    <n v="72.650748355518957"/>
    <x v="0"/>
    <x v="0"/>
  </r>
  <r>
    <x v="26"/>
    <x v="1"/>
    <x v="20"/>
    <n v="10.312012558547353"/>
    <x v="3"/>
    <x v="0"/>
  </r>
  <r>
    <x v="27"/>
    <x v="1"/>
    <x v="1"/>
    <n v="100"/>
    <x v="0"/>
    <x v="0"/>
  </r>
  <r>
    <x v="0"/>
    <x v="2"/>
    <x v="1"/>
    <n v="100"/>
    <x v="0"/>
    <x v="0"/>
  </r>
  <r>
    <x v="28"/>
    <x v="2"/>
    <x v="1"/>
    <n v="100"/>
    <x v="0"/>
    <x v="0"/>
  </r>
  <r>
    <x v="2"/>
    <x v="2"/>
    <x v="1"/>
    <n v="64.978010373309857"/>
    <x v="0"/>
    <x v="0"/>
  </r>
  <r>
    <x v="2"/>
    <x v="2"/>
    <x v="2"/>
    <n v="20.715016069351492"/>
    <x v="3"/>
    <x v="0"/>
  </r>
  <r>
    <x v="2"/>
    <x v="2"/>
    <x v="24"/>
    <n v="13.934828597326824"/>
    <x v="3"/>
    <x v="0"/>
  </r>
  <r>
    <x v="3"/>
    <x v="2"/>
    <x v="1"/>
    <n v="100"/>
    <x v="0"/>
    <x v="0"/>
  </r>
  <r>
    <x v="29"/>
    <x v="2"/>
    <x v="1"/>
    <n v="100"/>
    <x v="0"/>
    <x v="0"/>
  </r>
  <r>
    <x v="4"/>
    <x v="2"/>
    <x v="1"/>
    <n v="99.959653456526311"/>
    <x v="0"/>
    <x v="0"/>
  </r>
  <r>
    <x v="5"/>
    <x v="2"/>
    <x v="1"/>
    <n v="78.999477441503643"/>
    <x v="0"/>
    <x v="0"/>
  </r>
  <r>
    <x v="5"/>
    <x v="2"/>
    <x v="2"/>
    <n v="18.459888951114756"/>
    <x v="3"/>
    <x v="0"/>
  </r>
  <r>
    <x v="7"/>
    <x v="2"/>
    <x v="1"/>
    <n v="100"/>
    <x v="0"/>
    <x v="0"/>
  </r>
  <r>
    <x v="8"/>
    <x v="2"/>
    <x v="1"/>
    <n v="86.350554051125414"/>
    <x v="0"/>
    <x v="0"/>
  </r>
  <r>
    <x v="8"/>
    <x v="2"/>
    <x v="2"/>
    <n v="10.119222431289627"/>
    <x v="3"/>
    <x v="0"/>
  </r>
  <r>
    <x v="9"/>
    <x v="2"/>
    <x v="1"/>
    <n v="86.253630707851798"/>
    <x v="0"/>
    <x v="0"/>
  </r>
  <r>
    <x v="9"/>
    <x v="2"/>
    <x v="2"/>
    <n v="9.756689268267257"/>
    <x v="3"/>
    <x v="0"/>
  </r>
  <r>
    <x v="10"/>
    <x v="2"/>
    <x v="1"/>
    <n v="100"/>
    <x v="0"/>
    <x v="0"/>
  </r>
  <r>
    <x v="30"/>
    <x v="2"/>
    <x v="1"/>
    <n v="99.117484655041494"/>
    <x v="0"/>
    <x v="0"/>
  </r>
  <r>
    <x v="11"/>
    <x v="2"/>
    <x v="1"/>
    <n v="100"/>
    <x v="0"/>
    <x v="0"/>
  </r>
  <r>
    <x v="12"/>
    <x v="2"/>
    <x v="1"/>
    <n v="87.394864368072191"/>
    <x v="0"/>
    <x v="0"/>
  </r>
  <r>
    <x v="12"/>
    <x v="2"/>
    <x v="11"/>
    <n v="12.60513563192781"/>
    <x v="3"/>
    <x v="0"/>
  </r>
  <r>
    <x v="13"/>
    <x v="2"/>
    <x v="1"/>
    <n v="93.560797956573651"/>
    <x v="0"/>
    <x v="0"/>
  </r>
  <r>
    <x v="31"/>
    <x v="2"/>
    <x v="1"/>
    <n v="100"/>
    <x v="0"/>
    <x v="0"/>
  </r>
  <r>
    <x v="14"/>
    <x v="2"/>
    <x v="1"/>
    <n v="94.684471262721758"/>
    <x v="0"/>
    <x v="0"/>
  </r>
  <r>
    <x v="15"/>
    <x v="2"/>
    <x v="1"/>
    <n v="72.165836333830029"/>
    <x v="0"/>
    <x v="0"/>
  </r>
  <r>
    <x v="15"/>
    <x v="2"/>
    <x v="2"/>
    <n v="27.83416366616996"/>
    <x v="3"/>
    <x v="0"/>
  </r>
  <r>
    <x v="16"/>
    <x v="2"/>
    <x v="1"/>
    <n v="60.959797491588262"/>
    <x v="0"/>
    <x v="0"/>
  </r>
  <r>
    <x v="16"/>
    <x v="2"/>
    <x v="24"/>
    <n v="18.531525958897948"/>
    <x v="3"/>
    <x v="0"/>
  </r>
  <r>
    <x v="16"/>
    <x v="2"/>
    <x v="2"/>
    <n v="13.235566120977449"/>
    <x v="3"/>
    <x v="0"/>
  </r>
  <r>
    <x v="17"/>
    <x v="2"/>
    <x v="1"/>
    <n v="100"/>
    <x v="0"/>
    <x v="0"/>
  </r>
  <r>
    <x v="18"/>
    <x v="2"/>
    <x v="1"/>
    <n v="81.996504572095915"/>
    <x v="0"/>
    <x v="0"/>
  </r>
  <r>
    <x v="18"/>
    <x v="2"/>
    <x v="2"/>
    <n v="12.667251052847931"/>
    <x v="3"/>
    <x v="0"/>
  </r>
  <r>
    <x v="32"/>
    <x v="2"/>
    <x v="1"/>
    <n v="100"/>
    <x v="0"/>
    <x v="0"/>
  </r>
  <r>
    <x v="19"/>
    <x v="2"/>
    <x v="1"/>
    <n v="100"/>
    <x v="0"/>
    <x v="0"/>
  </r>
  <r>
    <x v="20"/>
    <x v="2"/>
    <x v="1"/>
    <n v="94.525138816670903"/>
    <x v="0"/>
    <x v="0"/>
  </r>
  <r>
    <x v="21"/>
    <x v="2"/>
    <x v="1"/>
    <n v="100"/>
    <x v="0"/>
    <x v="0"/>
  </r>
  <r>
    <x v="22"/>
    <x v="2"/>
    <x v="1"/>
    <n v="70.841237399388888"/>
    <x v="0"/>
    <x v="0"/>
  </r>
  <r>
    <x v="22"/>
    <x v="2"/>
    <x v="2"/>
    <n v="29.158762600611109"/>
    <x v="3"/>
    <x v="0"/>
  </r>
  <r>
    <x v="24"/>
    <x v="2"/>
    <x v="1"/>
    <n v="87.757996625697714"/>
    <x v="0"/>
    <x v="0"/>
  </r>
  <r>
    <x v="24"/>
    <x v="2"/>
    <x v="2"/>
    <n v="9.5673361592908517"/>
    <x v="3"/>
    <x v="0"/>
  </r>
  <r>
    <x v="25"/>
    <x v="2"/>
    <x v="25"/>
    <n v="100"/>
    <x v="0"/>
    <x v="0"/>
  </r>
  <r>
    <x v="26"/>
    <x v="2"/>
    <x v="1"/>
    <n v="92.309353187116898"/>
    <x v="0"/>
    <x v="0"/>
  </r>
  <r>
    <x v="27"/>
    <x v="2"/>
    <x v="1"/>
    <n v="100"/>
    <x v="0"/>
    <x v="0"/>
  </r>
  <r>
    <x v="0"/>
    <x v="3"/>
    <x v="1"/>
    <n v="100"/>
    <x v="0"/>
    <x v="0"/>
  </r>
  <r>
    <x v="2"/>
    <x v="3"/>
    <x v="1"/>
    <n v="70.651049306929821"/>
    <x v="0"/>
    <x v="0"/>
  </r>
  <r>
    <x v="2"/>
    <x v="3"/>
    <x v="24"/>
    <n v="19.012906808488637"/>
    <x v="3"/>
    <x v="0"/>
  </r>
  <r>
    <x v="2"/>
    <x v="3"/>
    <x v="2"/>
    <n v="10.197985789149449"/>
    <x v="3"/>
    <x v="0"/>
  </r>
  <r>
    <x v="4"/>
    <x v="3"/>
    <x v="1"/>
    <n v="100"/>
    <x v="0"/>
    <x v="0"/>
  </r>
  <r>
    <x v="5"/>
    <x v="3"/>
    <x v="1"/>
    <n v="84.031630635801292"/>
    <x v="0"/>
    <x v="0"/>
  </r>
  <r>
    <x v="5"/>
    <x v="3"/>
    <x v="26"/>
    <n v="15.968369364198711"/>
    <x v="3"/>
    <x v="0"/>
  </r>
  <r>
    <x v="8"/>
    <x v="3"/>
    <x v="1"/>
    <n v="100"/>
    <x v="0"/>
    <x v="0"/>
  </r>
  <r>
    <x v="9"/>
    <x v="3"/>
    <x v="1"/>
    <n v="100"/>
    <x v="0"/>
    <x v="0"/>
  </r>
  <r>
    <x v="10"/>
    <x v="3"/>
    <x v="1"/>
    <n v="100"/>
    <x v="0"/>
    <x v="0"/>
  </r>
  <r>
    <x v="16"/>
    <x v="3"/>
    <x v="1"/>
    <n v="62.563972520632582"/>
    <x v="0"/>
    <x v="0"/>
  </r>
  <r>
    <x v="16"/>
    <x v="3"/>
    <x v="24"/>
    <n v="37.436027479367425"/>
    <x v="3"/>
    <x v="0"/>
  </r>
  <r>
    <x v="24"/>
    <x v="3"/>
    <x v="1"/>
    <n v="98.514103136702516"/>
    <x v="0"/>
    <x v="0"/>
  </r>
  <r>
    <x v="26"/>
    <x v="3"/>
    <x v="1"/>
    <n v="100"/>
    <x v="0"/>
    <x v="0"/>
  </r>
  <r>
    <x v="33"/>
    <x v="4"/>
    <x v="27"/>
    <m/>
    <x v="4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Сводная таблица3" cacheId="0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6" indent="0" outline="1" outlineData="1" multipleFieldFilters="0">
  <location ref="A3:A23" firstHeaderRow="1" firstDataRow="1" firstDataCol="1" rowPageCount="1" colPageCount="1"/>
  <pivotFields count="4">
    <pivotField axis="axisPage" multipleItemSelectionAllowed="1" showAll="0">
      <items count="6">
        <item h="1" x="2"/>
        <item h="1" x="0"/>
        <item h="1" x="1"/>
        <item x="3"/>
        <item h="1" x="4"/>
        <item t="default"/>
      </items>
    </pivotField>
    <pivotField axis="axisRow" showAll="0">
      <items count="35">
        <item x="26"/>
        <item x="1"/>
        <item x="2"/>
        <item x="0"/>
        <item x="3"/>
        <item x="27"/>
        <item x="4"/>
        <item x="5"/>
        <item x="6"/>
        <item x="7"/>
        <item x="8"/>
        <item x="9"/>
        <item x="10"/>
        <item x="28"/>
        <item x="29"/>
        <item x="11"/>
        <item x="12"/>
        <item x="30"/>
        <item x="13"/>
        <item x="14"/>
        <item x="15"/>
        <item x="31"/>
        <item x="16"/>
        <item x="32"/>
        <item x="17"/>
        <item x="18"/>
        <item x="19"/>
        <item x="20"/>
        <item x="21"/>
        <item x="22"/>
        <item x="23"/>
        <item x="24"/>
        <item x="25"/>
        <item x="33"/>
        <item t="default"/>
      </items>
    </pivotField>
    <pivotField axis="axisRow" showAll="0">
      <items count="40">
        <item x="3"/>
        <item x="29"/>
        <item x="24"/>
        <item x="35"/>
        <item x="14"/>
        <item x="28"/>
        <item x="9"/>
        <item x="12"/>
        <item x="10"/>
        <item x="25"/>
        <item x="7"/>
        <item x="4"/>
        <item x="21"/>
        <item x="22"/>
        <item x="32"/>
        <item x="36"/>
        <item x="20"/>
        <item x="2"/>
        <item x="30"/>
        <item x="34"/>
        <item x="15"/>
        <item x="37"/>
        <item x="33"/>
        <item x="23"/>
        <item x="27"/>
        <item x="31"/>
        <item x="1"/>
        <item x="18"/>
        <item x="11"/>
        <item x="16"/>
        <item x="6"/>
        <item x="8"/>
        <item x="26"/>
        <item x="0"/>
        <item x="17"/>
        <item x="13"/>
        <item x="5"/>
        <item x="19"/>
        <item x="38"/>
        <item t="default"/>
      </items>
    </pivotField>
    <pivotField axis="axisRow" showAll="0">
      <items count="9">
        <item x="0"/>
        <item x="6"/>
        <item x="2"/>
        <item h="1" x="1"/>
        <item h="1" x="5"/>
        <item h="1" x="3"/>
        <item x="4"/>
        <item h="1" x="7"/>
        <item t="default"/>
      </items>
    </pivotField>
  </pivotFields>
  <rowFields count="3">
    <field x="2"/>
    <field x="3"/>
    <field x="1"/>
  </rowFields>
  <rowItems count="20">
    <i>
      <x/>
    </i>
    <i r="1">
      <x/>
    </i>
    <i r="2">
      <x/>
    </i>
    <i r="2">
      <x v="3"/>
    </i>
    <i r="2">
      <x v="6"/>
    </i>
    <i r="2">
      <x v="7"/>
    </i>
    <i r="2">
      <x v="11"/>
    </i>
    <i r="2">
      <x v="12"/>
    </i>
    <i r="2">
      <x v="20"/>
    </i>
    <i r="2">
      <x v="29"/>
    </i>
    <i r="2">
      <x v="31"/>
    </i>
    <i>
      <x v="32"/>
    </i>
    <i r="1">
      <x v="1"/>
    </i>
    <i r="2">
      <x v="29"/>
    </i>
    <i>
      <x v="37"/>
    </i>
    <i r="1">
      <x v="1"/>
    </i>
    <i r="2">
      <x v="3"/>
    </i>
    <i r="2">
      <x v="7"/>
    </i>
    <i r="2">
      <x v="11"/>
    </i>
    <i t="grand">
      <x/>
    </i>
  </rowItems>
  <colItems count="1">
    <i/>
  </colItems>
  <pageFields count="1">
    <pageField fld="0" hier="-1"/>
  </pageFields>
  <formats count="43">
    <format dxfId="53">
      <pivotArea type="origin" dataOnly="0" labelOnly="1" outline="0" fieldPosition="0"/>
    </format>
    <format dxfId="52">
      <pivotArea field="2" type="button" dataOnly="0" labelOnly="1" outline="0" axis="axisRow" fieldPosition="0"/>
    </format>
    <format dxfId="51">
      <pivotArea dataOnly="0" labelOnly="1" fieldPosition="0">
        <references count="1">
          <reference field="2" count="0"/>
        </references>
      </pivotArea>
    </format>
    <format dxfId="50">
      <pivotArea dataOnly="0" labelOnly="1" grandRow="1" outline="0" fieldPosition="0"/>
    </format>
    <format dxfId="49">
      <pivotArea dataOnly="0" labelOnly="1" fieldPosition="0">
        <references count="2">
          <reference field="1" count="30">
            <x v="0"/>
            <x v="1"/>
            <x v="3"/>
            <x v="4"/>
            <x v="5"/>
            <x v="6"/>
            <x v="7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1"/>
            <x v="32"/>
          </reference>
          <reference field="2" count="1" selected="0">
            <x v="0"/>
          </reference>
        </references>
      </pivotArea>
    </format>
    <format dxfId="48">
      <pivotArea dataOnly="0" labelOnly="1" fieldPosition="0">
        <references count="2">
          <reference field="1" count="1">
            <x v="3"/>
          </reference>
          <reference field="2" count="1" selected="0">
            <x v="1"/>
          </reference>
        </references>
      </pivotArea>
    </format>
    <format dxfId="47">
      <pivotArea dataOnly="0" labelOnly="1" fieldPosition="0">
        <references count="2">
          <reference field="1" count="1">
            <x v="21"/>
          </reference>
          <reference field="2" count="1" selected="0">
            <x v="2"/>
          </reference>
        </references>
      </pivotArea>
    </format>
    <format dxfId="46">
      <pivotArea dataOnly="0" labelOnly="1" fieldPosition="0">
        <references count="2">
          <reference field="1" count="1">
            <x v="11"/>
          </reference>
          <reference field="2" count="1" selected="0">
            <x v="3"/>
          </reference>
        </references>
      </pivotArea>
    </format>
    <format dxfId="45">
      <pivotArea dataOnly="0" labelOnly="1" fieldPosition="0">
        <references count="2">
          <reference field="1" count="1">
            <x v="22"/>
          </reference>
          <reference field="2" count="1" selected="0">
            <x v="4"/>
          </reference>
        </references>
      </pivotArea>
    </format>
    <format dxfId="44">
      <pivotArea dataOnly="0" labelOnly="1" fieldPosition="0">
        <references count="2">
          <reference field="1" count="1">
            <x v="31"/>
          </reference>
          <reference field="2" count="1" selected="0">
            <x v="5"/>
          </reference>
        </references>
      </pivotArea>
    </format>
    <format dxfId="43">
      <pivotArea dataOnly="0" labelOnly="1" fieldPosition="0">
        <references count="2">
          <reference field="1" count="1">
            <x v="11"/>
          </reference>
          <reference field="2" count="1" selected="0">
            <x v="6"/>
          </reference>
        </references>
      </pivotArea>
    </format>
    <format dxfId="42">
      <pivotArea dataOnly="0" labelOnly="1" fieldPosition="0">
        <references count="2">
          <reference field="1" count="1">
            <x v="16"/>
          </reference>
          <reference field="2" count="1" selected="0">
            <x v="7"/>
          </reference>
        </references>
      </pivotArea>
    </format>
    <format dxfId="41">
      <pivotArea dataOnly="0" labelOnly="1" fieldPosition="0">
        <references count="2">
          <reference field="1" count="1">
            <x v="12"/>
          </reference>
          <reference field="2" count="1" selected="0">
            <x v="8"/>
          </reference>
        </references>
      </pivotArea>
    </format>
    <format dxfId="40">
      <pivotArea dataOnly="0" labelOnly="1" fieldPosition="0">
        <references count="2">
          <reference field="1" count="2">
            <x v="21"/>
            <x v="26"/>
          </reference>
          <reference field="2" count="1" selected="0">
            <x v="9"/>
          </reference>
        </references>
      </pivotArea>
    </format>
    <format dxfId="39">
      <pivotArea dataOnly="0" labelOnly="1" fieldPosition="0">
        <references count="2">
          <reference field="1" count="1">
            <x v="9"/>
          </reference>
          <reference field="2" count="1" selected="0">
            <x v="10"/>
          </reference>
        </references>
      </pivotArea>
    </format>
    <format dxfId="38">
      <pivotArea dataOnly="0" labelOnly="1" fieldPosition="0">
        <references count="2">
          <reference field="1" count="1">
            <x v="6"/>
          </reference>
          <reference field="2" count="1" selected="0">
            <x v="11"/>
          </reference>
        </references>
      </pivotArea>
    </format>
    <format dxfId="37">
      <pivotArea dataOnly="0" labelOnly="1" fieldPosition="0">
        <references count="2">
          <reference field="1" count="33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</reference>
          <reference field="2" count="1" selected="0">
            <x v="12"/>
          </reference>
        </references>
      </pivotArea>
    </format>
    <format dxfId="36">
      <pivotArea dataOnly="0" labelOnly="1" fieldPosition="0">
        <references count="2">
          <reference field="1" count="1">
            <x v="20"/>
          </reference>
          <reference field="2" count="1" selected="0">
            <x v="13"/>
          </reference>
        </references>
      </pivotArea>
    </format>
    <format dxfId="35">
      <pivotArea dataOnly="0" labelOnly="1" fieldPosition="0">
        <references count="2">
          <reference field="1" count="1">
            <x v="6"/>
          </reference>
          <reference field="2" count="1" selected="0">
            <x v="14"/>
          </reference>
        </references>
      </pivotArea>
    </format>
    <format dxfId="34">
      <pivotArea dataOnly="0" labelOnly="1" fieldPosition="0">
        <references count="2">
          <reference field="1" count="1">
            <x v="11"/>
          </reference>
          <reference field="2" count="1" selected="0">
            <x v="15"/>
          </reference>
        </references>
      </pivotArea>
    </format>
    <format dxfId="33">
      <pivotArea dataOnly="0" labelOnly="1" fieldPosition="0">
        <references count="2">
          <reference field="1" count="1">
            <x v="8"/>
          </reference>
          <reference field="2" count="1" selected="0">
            <x v="16"/>
          </reference>
        </references>
      </pivotArea>
    </format>
    <format dxfId="32">
      <pivotArea dataOnly="0" labelOnly="1" fieldPosition="0">
        <references count="2">
          <reference field="1" count="1">
            <x v="1"/>
          </reference>
          <reference field="2" count="1" selected="0">
            <x v="17"/>
          </reference>
        </references>
      </pivotArea>
    </format>
    <format dxfId="31">
      <pivotArea dataOnly="0" labelOnly="1" fieldPosition="0">
        <references count="2">
          <reference field="1" count="1">
            <x v="3"/>
          </reference>
          <reference field="2" count="1" selected="0">
            <x v="18"/>
          </reference>
        </references>
      </pivotArea>
    </format>
    <format dxfId="30">
      <pivotArea dataOnly="0" labelOnly="1" fieldPosition="0">
        <references count="2">
          <reference field="1" count="1">
            <x v="11"/>
          </reference>
          <reference field="2" count="1" selected="0">
            <x v="19"/>
          </reference>
        </references>
      </pivotArea>
    </format>
    <format dxfId="29">
      <pivotArea dataOnly="0" labelOnly="1" fieldPosition="0">
        <references count="2">
          <reference field="1" count="1">
            <x v="25"/>
          </reference>
          <reference field="2" count="1" selected="0">
            <x v="20"/>
          </reference>
        </references>
      </pivotArea>
    </format>
    <format dxfId="28">
      <pivotArea dataOnly="0" labelOnly="1" fieldPosition="0">
        <references count="2">
          <reference field="1" count="1">
            <x v="14"/>
          </reference>
          <reference field="2" count="1" selected="0">
            <x v="21"/>
          </reference>
        </references>
      </pivotArea>
    </format>
    <format dxfId="27">
      <pivotArea dataOnly="0" labelOnly="1" fieldPosition="0">
        <references count="2">
          <reference field="1" count="1">
            <x v="7"/>
          </reference>
          <reference field="2" count="1" selected="0">
            <x v="22"/>
          </reference>
        </references>
      </pivotArea>
    </format>
    <format dxfId="26">
      <pivotArea dataOnly="0" labelOnly="1" fieldPosition="0">
        <references count="2">
          <reference field="1" count="2">
            <x v="3"/>
            <x v="20"/>
          </reference>
          <reference field="2" count="1" selected="0">
            <x v="23"/>
          </reference>
        </references>
      </pivotArea>
    </format>
    <format dxfId="25">
      <pivotArea dataOnly="0" labelOnly="1" fieldPosition="0">
        <references count="2">
          <reference field="1" count="1">
            <x v="31"/>
          </reference>
          <reference field="2" count="1" selected="0">
            <x v="24"/>
          </reference>
        </references>
      </pivotArea>
    </format>
    <format dxfId="24">
      <pivotArea dataOnly="0" labelOnly="1" fieldPosition="0">
        <references count="2">
          <reference field="1" count="1">
            <x v="3"/>
          </reference>
          <reference field="2" count="1" selected="0">
            <x v="25"/>
          </reference>
        </references>
      </pivotArea>
    </format>
    <format dxfId="23">
      <pivotArea dataOnly="0" labelOnly="1" fieldPosition="0">
        <references count="2">
          <reference field="1" count="2">
            <x v="3"/>
            <x v="31"/>
          </reference>
          <reference field="2" count="1" selected="0">
            <x v="26"/>
          </reference>
        </references>
      </pivotArea>
    </format>
    <format dxfId="22">
      <pivotArea dataOnly="0" labelOnly="1" fieldPosition="0">
        <references count="2">
          <reference field="1" count="1">
            <x v="31"/>
          </reference>
          <reference field="2" count="1" selected="0">
            <x v="27"/>
          </reference>
        </references>
      </pivotArea>
    </format>
    <format dxfId="21">
      <pivotArea dataOnly="0" labelOnly="1" fieldPosition="0">
        <references count="2">
          <reference field="1" count="2">
            <x v="15"/>
            <x v="29"/>
          </reference>
          <reference field="2" count="1" selected="0">
            <x v="28"/>
          </reference>
        </references>
      </pivotArea>
    </format>
    <format dxfId="20">
      <pivotArea dataOnly="0" labelOnly="1" fieldPosition="0">
        <references count="2">
          <reference field="1" count="1">
            <x v="29"/>
          </reference>
          <reference field="2" count="1" selected="0">
            <x v="29"/>
          </reference>
        </references>
      </pivotArea>
    </format>
    <format dxfId="19">
      <pivotArea dataOnly="0" labelOnly="1" fieldPosition="0">
        <references count="2">
          <reference field="1" count="2">
            <x v="3"/>
            <x v="7"/>
          </reference>
          <reference field="2" count="1" selected="0">
            <x v="30"/>
          </reference>
        </references>
      </pivotArea>
    </format>
    <format dxfId="18">
      <pivotArea dataOnly="0" labelOnly="1" fieldPosition="0">
        <references count="2">
          <reference field="1" count="1">
            <x v="10"/>
          </reference>
          <reference field="2" count="1" selected="0">
            <x v="31"/>
          </reference>
        </references>
      </pivotArea>
    </format>
    <format dxfId="17">
      <pivotArea dataOnly="0" labelOnly="1" fieldPosition="0">
        <references count="2">
          <reference field="1" count="1">
            <x v="29"/>
          </reference>
          <reference field="2" count="1" selected="0">
            <x v="32"/>
          </reference>
        </references>
      </pivotArea>
    </format>
    <format dxfId="16">
      <pivotArea dataOnly="0" labelOnly="1" fieldPosition="0">
        <references count="2">
          <reference field="1" count="13">
            <x v="2"/>
            <x v="3"/>
            <x v="7"/>
            <x v="8"/>
            <x v="10"/>
            <x v="11"/>
            <x v="18"/>
            <x v="19"/>
            <x v="20"/>
            <x v="22"/>
            <x v="26"/>
            <x v="27"/>
            <x v="29"/>
          </reference>
          <reference field="2" count="1" selected="0">
            <x v="33"/>
          </reference>
        </references>
      </pivotArea>
    </format>
    <format dxfId="15">
      <pivotArea dataOnly="0" labelOnly="1" fieldPosition="0">
        <references count="2">
          <reference field="1" count="1">
            <x v="30"/>
          </reference>
          <reference field="2" count="1" selected="0">
            <x v="34"/>
          </reference>
        </references>
      </pivotArea>
    </format>
    <format dxfId="14">
      <pivotArea dataOnly="0" labelOnly="1" fieldPosition="0">
        <references count="2">
          <reference field="1" count="1">
            <x v="20"/>
          </reference>
          <reference field="2" count="1" selected="0">
            <x v="35"/>
          </reference>
        </references>
      </pivotArea>
    </format>
    <format dxfId="13">
      <pivotArea dataOnly="0" labelOnly="1" fieldPosition="0">
        <references count="2">
          <reference field="1" count="2">
            <x v="3"/>
            <x v="7"/>
          </reference>
          <reference field="2" count="1" selected="0">
            <x v="36"/>
          </reference>
        </references>
      </pivotArea>
    </format>
    <format dxfId="12">
      <pivotArea dataOnly="0" labelOnly="1" fieldPosition="0">
        <references count="2">
          <reference field="1" count="3">
            <x v="3"/>
            <x v="7"/>
            <x v="11"/>
          </reference>
          <reference field="2" count="1" selected="0">
            <x v="37"/>
          </reference>
        </references>
      </pivotArea>
    </format>
    <format dxfId="11">
      <pivotArea dataOnly="0" labelOnly="1" fieldPosition="0">
        <references count="2">
          <reference field="1" count="1">
            <x v="33"/>
          </reference>
          <reference field="2" count="1" selected="0">
            <x v="38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Сводная таблица4" cacheId="0" applyNumberFormats="0" applyBorderFormats="0" applyFontFormats="0" applyPatternFormats="0" applyAlignmentFormats="0" applyWidthHeightFormats="1" dataCaption="Значения" updatedVersion="4" minRefreshableVersion="3" useAutoFormatting="1" colGrandTotals="0" itemPrintTitles="1" createdVersion="6" indent="0" outline="1" outlineData="1" multipleFieldFilters="0">
  <location ref="I3:L38" firstHeaderRow="1" firstDataRow="2" firstDataCol="1"/>
  <pivotFields count="4">
    <pivotField axis="axisCol" showAll="0">
      <items count="6">
        <item x="0"/>
        <item x="1"/>
        <item x="2"/>
        <item x="3"/>
        <item x="4"/>
        <item t="default"/>
      </items>
    </pivotField>
    <pivotField axis="axisRow" showAll="0">
      <items count="35">
        <item x="26"/>
        <item x="1"/>
        <item x="2"/>
        <item x="0"/>
        <item x="3"/>
        <item x="27"/>
        <item x="4"/>
        <item x="5"/>
        <item x="6"/>
        <item x="7"/>
        <item x="8"/>
        <item x="9"/>
        <item x="10"/>
        <item x="28"/>
        <item x="29"/>
        <item x="11"/>
        <item x="12"/>
        <item x="30"/>
        <item x="13"/>
        <item x="14"/>
        <item x="15"/>
        <item x="31"/>
        <item x="16"/>
        <item x="32"/>
        <item x="17"/>
        <item x="18"/>
        <item x="19"/>
        <item x="20"/>
        <item x="21"/>
        <item x="22"/>
        <item x="23"/>
        <item x="24"/>
        <item x="25"/>
        <item x="33"/>
        <item t="default"/>
      </items>
    </pivotField>
    <pivotField axis="axisRow" showAll="0">
      <items count="40">
        <item x="3"/>
        <item x="29"/>
        <item x="24"/>
        <item x="35"/>
        <item x="14"/>
        <item x="28"/>
        <item x="9"/>
        <item x="12"/>
        <item x="10"/>
        <item x="25"/>
        <item x="7"/>
        <item x="4"/>
        <item x="21"/>
        <item x="22"/>
        <item x="32"/>
        <item x="36"/>
        <item x="20"/>
        <item x="2"/>
        <item x="30"/>
        <item x="34"/>
        <item x="15"/>
        <item x="37"/>
        <item x="33"/>
        <item x="23"/>
        <item x="27"/>
        <item x="31"/>
        <item x="1"/>
        <item x="18"/>
        <item x="11"/>
        <item x="16"/>
        <item x="6"/>
        <item x="8"/>
        <item x="26"/>
        <item x="0"/>
        <item x="17"/>
        <item x="13"/>
        <item x="5"/>
        <item x="19"/>
        <item x="38"/>
        <item t="default"/>
      </items>
    </pivotField>
    <pivotField axis="axisRow" dataField="1" showAll="0">
      <items count="9">
        <item h="1" x="0"/>
        <item h="1" x="6"/>
        <item h="1" x="2"/>
        <item x="1"/>
        <item x="5"/>
        <item x="3"/>
        <item h="1" x="4"/>
        <item h="1" x="7"/>
        <item t="default"/>
      </items>
    </pivotField>
  </pivotFields>
  <rowFields count="3">
    <field x="2"/>
    <field x="3"/>
    <field x="1"/>
  </rowFields>
  <rowItems count="34">
    <i>
      <x v="4"/>
    </i>
    <i r="1">
      <x v="5"/>
    </i>
    <i r="2">
      <x v="22"/>
    </i>
    <i>
      <x v="6"/>
    </i>
    <i r="1">
      <x v="4"/>
    </i>
    <i r="2">
      <x v="11"/>
    </i>
    <i>
      <x v="7"/>
    </i>
    <i r="1">
      <x v="4"/>
    </i>
    <i r="2">
      <x v="16"/>
    </i>
    <i>
      <x v="8"/>
    </i>
    <i r="1">
      <x v="4"/>
    </i>
    <i r="2">
      <x v="12"/>
    </i>
    <i>
      <x v="10"/>
    </i>
    <i r="1">
      <x v="4"/>
    </i>
    <i r="2">
      <x v="9"/>
    </i>
    <i>
      <x v="11"/>
    </i>
    <i r="1">
      <x v="5"/>
    </i>
    <i r="2">
      <x v="6"/>
    </i>
    <i>
      <x v="20"/>
    </i>
    <i r="1">
      <x v="3"/>
    </i>
    <i r="2">
      <x v="25"/>
    </i>
    <i>
      <x v="26"/>
    </i>
    <i r="1">
      <x v="3"/>
    </i>
    <i r="2">
      <x v="3"/>
    </i>
    <i>
      <x v="27"/>
    </i>
    <i r="1">
      <x v="3"/>
    </i>
    <i r="2">
      <x v="31"/>
    </i>
    <i>
      <x v="30"/>
    </i>
    <i r="1">
      <x v="3"/>
    </i>
    <i r="2">
      <x v="7"/>
    </i>
    <i>
      <x v="32"/>
    </i>
    <i r="1">
      <x v="3"/>
    </i>
    <i r="2">
      <x v="29"/>
    </i>
    <i t="grand">
      <x/>
    </i>
  </rowItems>
  <colFields count="1">
    <field x="0"/>
  </colFields>
  <colItems count="3">
    <i>
      <x/>
    </i>
    <i>
      <x v="1"/>
    </i>
    <i>
      <x v="2"/>
    </i>
  </colItems>
  <dataFields count="1">
    <dataField name="Количество по полю основания*" fld="3" subtotal="count" baseField="0" baseItem="0"/>
  </dataFields>
  <formats count="43">
    <format dxfId="96">
      <pivotArea type="origin" dataOnly="0" labelOnly="1" outline="0" fieldPosition="0"/>
    </format>
    <format dxfId="95">
      <pivotArea field="2" type="button" dataOnly="0" labelOnly="1" outline="0" axis="axisRow" fieldPosition="0"/>
    </format>
    <format dxfId="94">
      <pivotArea dataOnly="0" labelOnly="1" fieldPosition="0">
        <references count="1">
          <reference field="2" count="0"/>
        </references>
      </pivotArea>
    </format>
    <format dxfId="93">
      <pivotArea dataOnly="0" labelOnly="1" grandRow="1" outline="0" fieldPosition="0"/>
    </format>
    <format dxfId="92">
      <pivotArea dataOnly="0" labelOnly="1" fieldPosition="0">
        <references count="2">
          <reference field="1" count="30">
            <x v="0"/>
            <x v="1"/>
            <x v="3"/>
            <x v="4"/>
            <x v="5"/>
            <x v="6"/>
            <x v="7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1"/>
            <x v="32"/>
          </reference>
          <reference field="2" count="1" selected="0">
            <x v="0"/>
          </reference>
        </references>
      </pivotArea>
    </format>
    <format dxfId="91">
      <pivotArea dataOnly="0" labelOnly="1" fieldPosition="0">
        <references count="2">
          <reference field="1" count="1">
            <x v="3"/>
          </reference>
          <reference field="2" count="1" selected="0">
            <x v="1"/>
          </reference>
        </references>
      </pivotArea>
    </format>
    <format dxfId="90">
      <pivotArea dataOnly="0" labelOnly="1" fieldPosition="0">
        <references count="2">
          <reference field="1" count="1">
            <x v="21"/>
          </reference>
          <reference field="2" count="1" selected="0">
            <x v="2"/>
          </reference>
        </references>
      </pivotArea>
    </format>
    <format dxfId="89">
      <pivotArea dataOnly="0" labelOnly="1" fieldPosition="0">
        <references count="2">
          <reference field="1" count="1">
            <x v="11"/>
          </reference>
          <reference field="2" count="1" selected="0">
            <x v="3"/>
          </reference>
        </references>
      </pivotArea>
    </format>
    <format dxfId="88">
      <pivotArea dataOnly="0" labelOnly="1" fieldPosition="0">
        <references count="2">
          <reference field="1" count="1">
            <x v="22"/>
          </reference>
          <reference field="2" count="1" selected="0">
            <x v="4"/>
          </reference>
        </references>
      </pivotArea>
    </format>
    <format dxfId="87">
      <pivotArea dataOnly="0" labelOnly="1" fieldPosition="0">
        <references count="2">
          <reference field="1" count="1">
            <x v="31"/>
          </reference>
          <reference field="2" count="1" selected="0">
            <x v="5"/>
          </reference>
        </references>
      </pivotArea>
    </format>
    <format dxfId="86">
      <pivotArea dataOnly="0" labelOnly="1" fieldPosition="0">
        <references count="2">
          <reference field="1" count="1">
            <x v="11"/>
          </reference>
          <reference field="2" count="1" selected="0">
            <x v="6"/>
          </reference>
        </references>
      </pivotArea>
    </format>
    <format dxfId="85">
      <pivotArea dataOnly="0" labelOnly="1" fieldPosition="0">
        <references count="2">
          <reference field="1" count="1">
            <x v="16"/>
          </reference>
          <reference field="2" count="1" selected="0">
            <x v="7"/>
          </reference>
        </references>
      </pivotArea>
    </format>
    <format dxfId="84">
      <pivotArea dataOnly="0" labelOnly="1" fieldPosition="0">
        <references count="2">
          <reference field="1" count="1">
            <x v="12"/>
          </reference>
          <reference field="2" count="1" selected="0">
            <x v="8"/>
          </reference>
        </references>
      </pivotArea>
    </format>
    <format dxfId="83">
      <pivotArea dataOnly="0" labelOnly="1" fieldPosition="0">
        <references count="2">
          <reference field="1" count="2">
            <x v="21"/>
            <x v="26"/>
          </reference>
          <reference field="2" count="1" selected="0">
            <x v="9"/>
          </reference>
        </references>
      </pivotArea>
    </format>
    <format dxfId="82">
      <pivotArea dataOnly="0" labelOnly="1" fieldPosition="0">
        <references count="2">
          <reference field="1" count="1">
            <x v="9"/>
          </reference>
          <reference field="2" count="1" selected="0">
            <x v="10"/>
          </reference>
        </references>
      </pivotArea>
    </format>
    <format dxfId="81">
      <pivotArea dataOnly="0" labelOnly="1" fieldPosition="0">
        <references count="2">
          <reference field="1" count="1">
            <x v="6"/>
          </reference>
          <reference field="2" count="1" selected="0">
            <x v="11"/>
          </reference>
        </references>
      </pivotArea>
    </format>
    <format dxfId="80">
      <pivotArea dataOnly="0" labelOnly="1" fieldPosition="0">
        <references count="2">
          <reference field="1" count="33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</reference>
          <reference field="2" count="1" selected="0">
            <x v="12"/>
          </reference>
        </references>
      </pivotArea>
    </format>
    <format dxfId="79">
      <pivotArea dataOnly="0" labelOnly="1" fieldPosition="0">
        <references count="2">
          <reference field="1" count="1">
            <x v="20"/>
          </reference>
          <reference field="2" count="1" selected="0">
            <x v="13"/>
          </reference>
        </references>
      </pivotArea>
    </format>
    <format dxfId="78">
      <pivotArea dataOnly="0" labelOnly="1" fieldPosition="0">
        <references count="2">
          <reference field="1" count="1">
            <x v="6"/>
          </reference>
          <reference field="2" count="1" selected="0">
            <x v="14"/>
          </reference>
        </references>
      </pivotArea>
    </format>
    <format dxfId="77">
      <pivotArea dataOnly="0" labelOnly="1" fieldPosition="0">
        <references count="2">
          <reference field="1" count="1">
            <x v="11"/>
          </reference>
          <reference field="2" count="1" selected="0">
            <x v="15"/>
          </reference>
        </references>
      </pivotArea>
    </format>
    <format dxfId="76">
      <pivotArea dataOnly="0" labelOnly="1" fieldPosition="0">
        <references count="2">
          <reference field="1" count="1">
            <x v="8"/>
          </reference>
          <reference field="2" count="1" selected="0">
            <x v="16"/>
          </reference>
        </references>
      </pivotArea>
    </format>
    <format dxfId="75">
      <pivotArea dataOnly="0" labelOnly="1" fieldPosition="0">
        <references count="2">
          <reference field="1" count="1">
            <x v="1"/>
          </reference>
          <reference field="2" count="1" selected="0">
            <x v="17"/>
          </reference>
        </references>
      </pivotArea>
    </format>
    <format dxfId="74">
      <pivotArea dataOnly="0" labelOnly="1" fieldPosition="0">
        <references count="2">
          <reference field="1" count="1">
            <x v="3"/>
          </reference>
          <reference field="2" count="1" selected="0">
            <x v="18"/>
          </reference>
        </references>
      </pivotArea>
    </format>
    <format dxfId="73">
      <pivotArea dataOnly="0" labelOnly="1" fieldPosition="0">
        <references count="2">
          <reference field="1" count="1">
            <x v="11"/>
          </reference>
          <reference field="2" count="1" selected="0">
            <x v="19"/>
          </reference>
        </references>
      </pivotArea>
    </format>
    <format dxfId="72">
      <pivotArea dataOnly="0" labelOnly="1" fieldPosition="0">
        <references count="2">
          <reference field="1" count="1">
            <x v="25"/>
          </reference>
          <reference field="2" count="1" selected="0">
            <x v="20"/>
          </reference>
        </references>
      </pivotArea>
    </format>
    <format dxfId="71">
      <pivotArea dataOnly="0" labelOnly="1" fieldPosition="0">
        <references count="2">
          <reference field="1" count="1">
            <x v="14"/>
          </reference>
          <reference field="2" count="1" selected="0">
            <x v="21"/>
          </reference>
        </references>
      </pivotArea>
    </format>
    <format dxfId="70">
      <pivotArea dataOnly="0" labelOnly="1" fieldPosition="0">
        <references count="2">
          <reference field="1" count="1">
            <x v="7"/>
          </reference>
          <reference field="2" count="1" selected="0">
            <x v="22"/>
          </reference>
        </references>
      </pivotArea>
    </format>
    <format dxfId="69">
      <pivotArea dataOnly="0" labelOnly="1" fieldPosition="0">
        <references count="2">
          <reference field="1" count="2">
            <x v="3"/>
            <x v="20"/>
          </reference>
          <reference field="2" count="1" selected="0">
            <x v="23"/>
          </reference>
        </references>
      </pivotArea>
    </format>
    <format dxfId="68">
      <pivotArea dataOnly="0" labelOnly="1" fieldPosition="0">
        <references count="2">
          <reference field="1" count="1">
            <x v="31"/>
          </reference>
          <reference field="2" count="1" selected="0">
            <x v="24"/>
          </reference>
        </references>
      </pivotArea>
    </format>
    <format dxfId="67">
      <pivotArea dataOnly="0" labelOnly="1" fieldPosition="0">
        <references count="2">
          <reference field="1" count="1">
            <x v="3"/>
          </reference>
          <reference field="2" count="1" selected="0">
            <x v="25"/>
          </reference>
        </references>
      </pivotArea>
    </format>
    <format dxfId="66">
      <pivotArea dataOnly="0" labelOnly="1" fieldPosition="0">
        <references count="2">
          <reference field="1" count="2">
            <x v="3"/>
            <x v="31"/>
          </reference>
          <reference field="2" count="1" selected="0">
            <x v="26"/>
          </reference>
        </references>
      </pivotArea>
    </format>
    <format dxfId="65">
      <pivotArea dataOnly="0" labelOnly="1" fieldPosition="0">
        <references count="2">
          <reference field="1" count="1">
            <x v="31"/>
          </reference>
          <reference field="2" count="1" selected="0">
            <x v="27"/>
          </reference>
        </references>
      </pivotArea>
    </format>
    <format dxfId="64">
      <pivotArea dataOnly="0" labelOnly="1" fieldPosition="0">
        <references count="2">
          <reference field="1" count="2">
            <x v="15"/>
            <x v="29"/>
          </reference>
          <reference field="2" count="1" selected="0">
            <x v="28"/>
          </reference>
        </references>
      </pivotArea>
    </format>
    <format dxfId="63">
      <pivotArea dataOnly="0" labelOnly="1" fieldPosition="0">
        <references count="2">
          <reference field="1" count="1">
            <x v="29"/>
          </reference>
          <reference field="2" count="1" selected="0">
            <x v="29"/>
          </reference>
        </references>
      </pivotArea>
    </format>
    <format dxfId="62">
      <pivotArea dataOnly="0" labelOnly="1" fieldPosition="0">
        <references count="2">
          <reference field="1" count="2">
            <x v="3"/>
            <x v="7"/>
          </reference>
          <reference field="2" count="1" selected="0">
            <x v="30"/>
          </reference>
        </references>
      </pivotArea>
    </format>
    <format dxfId="61">
      <pivotArea dataOnly="0" labelOnly="1" fieldPosition="0">
        <references count="2">
          <reference field="1" count="1">
            <x v="10"/>
          </reference>
          <reference field="2" count="1" selected="0">
            <x v="31"/>
          </reference>
        </references>
      </pivotArea>
    </format>
    <format dxfId="60">
      <pivotArea dataOnly="0" labelOnly="1" fieldPosition="0">
        <references count="2">
          <reference field="1" count="1">
            <x v="29"/>
          </reference>
          <reference field="2" count="1" selected="0">
            <x v="32"/>
          </reference>
        </references>
      </pivotArea>
    </format>
    <format dxfId="59">
      <pivotArea dataOnly="0" labelOnly="1" fieldPosition="0">
        <references count="2">
          <reference field="1" count="13">
            <x v="2"/>
            <x v="3"/>
            <x v="7"/>
            <x v="8"/>
            <x v="10"/>
            <x v="11"/>
            <x v="18"/>
            <x v="19"/>
            <x v="20"/>
            <x v="22"/>
            <x v="26"/>
            <x v="27"/>
            <x v="29"/>
          </reference>
          <reference field="2" count="1" selected="0">
            <x v="33"/>
          </reference>
        </references>
      </pivotArea>
    </format>
    <format dxfId="58">
      <pivotArea dataOnly="0" labelOnly="1" fieldPosition="0">
        <references count="2">
          <reference field="1" count="1">
            <x v="30"/>
          </reference>
          <reference field="2" count="1" selected="0">
            <x v="34"/>
          </reference>
        </references>
      </pivotArea>
    </format>
    <format dxfId="57">
      <pivotArea dataOnly="0" labelOnly="1" fieldPosition="0">
        <references count="2">
          <reference field="1" count="1">
            <x v="20"/>
          </reference>
          <reference field="2" count="1" selected="0">
            <x v="35"/>
          </reference>
        </references>
      </pivotArea>
    </format>
    <format dxfId="56">
      <pivotArea dataOnly="0" labelOnly="1" fieldPosition="0">
        <references count="2">
          <reference field="1" count="2">
            <x v="3"/>
            <x v="7"/>
          </reference>
          <reference field="2" count="1" selected="0">
            <x v="36"/>
          </reference>
        </references>
      </pivotArea>
    </format>
    <format dxfId="55">
      <pivotArea dataOnly="0" labelOnly="1" fieldPosition="0">
        <references count="2">
          <reference field="1" count="3">
            <x v="3"/>
            <x v="7"/>
            <x v="11"/>
          </reference>
          <reference field="2" count="1" selected="0">
            <x v="37"/>
          </reference>
        </references>
      </pivotArea>
    </format>
    <format dxfId="54">
      <pivotArea dataOnly="0" labelOnly="1" fieldPosition="0">
        <references count="2">
          <reference field="1" count="1">
            <x v="33"/>
          </reference>
          <reference field="2" count="1" selected="0">
            <x v="38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СводнаяТаблица1" cacheId="1" applyNumberFormats="0" applyBorderFormats="0" applyFontFormats="0" applyPatternFormats="0" applyAlignmentFormats="0" applyWidthHeightFormats="1" dataCaption="Значения" updatedVersion="4" minRefreshableVersion="3" useAutoFormatting="1" colGrandTotals="0" itemPrintTitles="1" createdVersion="4" indent="0" outline="1" outlineData="1" multipleFieldFilters="0">
  <location ref="A3:B265" firstHeaderRow="1" firstDataRow="1" firstDataCol="1"/>
  <pivotFields count="6">
    <pivotField axis="axisRow" showAll="0">
      <items count="35">
        <item x="0"/>
        <item x="28"/>
        <item x="1"/>
        <item x="2"/>
        <item x="3"/>
        <item x="29"/>
        <item x="4"/>
        <item x="5"/>
        <item x="6"/>
        <item x="7"/>
        <item x="8"/>
        <item x="9"/>
        <item x="10"/>
        <item x="30"/>
        <item x="11"/>
        <item x="12"/>
        <item x="13"/>
        <item x="31"/>
        <item x="14"/>
        <item x="15"/>
        <item x="16"/>
        <item x="17"/>
        <item x="18"/>
        <item x="32"/>
        <item x="19"/>
        <item x="20"/>
        <item x="21"/>
        <item x="22"/>
        <item x="23"/>
        <item x="24"/>
        <item x="25"/>
        <item x="26"/>
        <item x="27"/>
        <item x="33"/>
        <item t="default"/>
      </items>
    </pivotField>
    <pivotField axis="axisRow" showAll="0">
      <items count="6">
        <item x="0"/>
        <item x="1"/>
        <item x="2"/>
        <item x="3"/>
        <item x="4"/>
        <item t="default"/>
      </items>
    </pivotField>
    <pivotField axis="axisRow" showAll="0">
      <items count="29">
        <item x="1"/>
        <item x="2"/>
        <item x="24"/>
        <item x="19"/>
        <item x="25"/>
        <item x="9"/>
        <item x="15"/>
        <item x="20"/>
        <item x="22"/>
        <item x="14"/>
        <item x="26"/>
        <item x="21"/>
        <item x="11"/>
        <item x="6"/>
        <item x="23"/>
        <item x="0"/>
        <item x="5"/>
        <item x="16"/>
        <item x="17"/>
        <item x="7"/>
        <item x="12"/>
        <item x="4"/>
        <item x="3"/>
        <item x="18"/>
        <item x="10"/>
        <item x="13"/>
        <item x="8"/>
        <item x="27"/>
        <item t="default"/>
      </items>
    </pivotField>
    <pivotField dataField="1" showAll="0"/>
    <pivotField axis="axisRow" showAll="0">
      <items count="6">
        <item x="0"/>
        <item x="3"/>
        <item h="1" x="4"/>
        <item x="1"/>
        <item x="2"/>
        <item t="default"/>
      </items>
    </pivotField>
    <pivotField showAll="0" defaultSubtotal="0">
      <items count="2">
        <item x="0"/>
        <item m="1" x="1"/>
      </items>
    </pivotField>
  </pivotFields>
  <rowFields count="4">
    <field x="2"/>
    <field x="1"/>
    <field x="4"/>
    <field x="0"/>
  </rowFields>
  <rowItems count="262">
    <i>
      <x/>
    </i>
    <i r="1">
      <x/>
    </i>
    <i r="2">
      <x/>
    </i>
    <i r="3">
      <x v="2"/>
    </i>
    <i r="3">
      <x v="4"/>
    </i>
    <i r="3">
      <x v="8"/>
    </i>
    <i r="3">
      <x v="19"/>
    </i>
    <i r="3">
      <x v="24"/>
    </i>
    <i r="3">
      <x v="28"/>
    </i>
    <i r="3">
      <x v="32"/>
    </i>
    <i r="2">
      <x v="1"/>
    </i>
    <i r="3">
      <x v="20"/>
    </i>
    <i r="1">
      <x v="1"/>
    </i>
    <i r="2">
      <x/>
    </i>
    <i r="3">
      <x/>
    </i>
    <i r="3">
      <x v="1"/>
    </i>
    <i r="3">
      <x v="2"/>
    </i>
    <i r="3">
      <x v="3"/>
    </i>
    <i r="3">
      <x v="4"/>
    </i>
    <i r="3">
      <x v="5"/>
    </i>
    <i r="3">
      <x v="6"/>
    </i>
    <i r="3">
      <x v="7"/>
    </i>
    <i r="3">
      <x v="8"/>
    </i>
    <i r="3">
      <x v="9"/>
    </i>
    <i r="3">
      <x v="10"/>
    </i>
    <i r="3">
      <x v="11"/>
    </i>
    <i r="3">
      <x v="12"/>
    </i>
    <i r="3">
      <x v="13"/>
    </i>
    <i r="3">
      <x v="14"/>
    </i>
    <i r="3">
      <x v="15"/>
    </i>
    <i r="3">
      <x v="16"/>
    </i>
    <i r="3">
      <x v="17"/>
    </i>
    <i r="3">
      <x v="18"/>
    </i>
    <i r="3">
      <x v="19"/>
    </i>
    <i r="3">
      <x v="20"/>
    </i>
    <i r="3">
      <x v="21"/>
    </i>
    <i r="3">
      <x v="22"/>
    </i>
    <i r="3">
      <x v="23"/>
    </i>
    <i r="3">
      <x v="24"/>
    </i>
    <i r="3">
      <x v="25"/>
    </i>
    <i r="3">
      <x v="26"/>
    </i>
    <i r="3">
      <x v="27"/>
    </i>
    <i r="3">
      <x v="28"/>
    </i>
    <i r="3">
      <x v="29"/>
    </i>
    <i r="3">
      <x v="31"/>
    </i>
    <i r="3">
      <x v="32"/>
    </i>
    <i r="1">
      <x v="2"/>
    </i>
    <i r="2">
      <x/>
    </i>
    <i r="3">
      <x/>
    </i>
    <i r="3">
      <x v="1"/>
    </i>
    <i r="3">
      <x v="3"/>
    </i>
    <i r="3">
      <x v="4"/>
    </i>
    <i r="3">
      <x v="5"/>
    </i>
    <i r="3">
      <x v="6"/>
    </i>
    <i r="3">
      <x v="7"/>
    </i>
    <i r="3">
      <x v="9"/>
    </i>
    <i r="3">
      <x v="10"/>
    </i>
    <i r="3">
      <x v="11"/>
    </i>
    <i r="3">
      <x v="12"/>
    </i>
    <i r="3">
      <x v="13"/>
    </i>
    <i r="3">
      <x v="14"/>
    </i>
    <i r="3">
      <x v="15"/>
    </i>
    <i r="3">
      <x v="16"/>
    </i>
    <i r="3">
      <x v="17"/>
    </i>
    <i r="3">
      <x v="18"/>
    </i>
    <i r="3">
      <x v="19"/>
    </i>
    <i r="3">
      <x v="20"/>
    </i>
    <i r="3">
      <x v="21"/>
    </i>
    <i r="3">
      <x v="22"/>
    </i>
    <i r="3">
      <x v="23"/>
    </i>
    <i r="3">
      <x v="24"/>
    </i>
    <i r="3">
      <x v="25"/>
    </i>
    <i r="3">
      <x v="26"/>
    </i>
    <i r="3">
      <x v="27"/>
    </i>
    <i r="3">
      <x v="29"/>
    </i>
    <i r="3">
      <x v="31"/>
    </i>
    <i r="3">
      <x v="32"/>
    </i>
    <i r="1">
      <x v="3"/>
    </i>
    <i r="2">
      <x/>
    </i>
    <i r="3">
      <x/>
    </i>
    <i r="3">
      <x v="3"/>
    </i>
    <i r="3">
      <x v="6"/>
    </i>
    <i r="3">
      <x v="7"/>
    </i>
    <i r="3">
      <x v="10"/>
    </i>
    <i r="3">
      <x v="11"/>
    </i>
    <i r="3">
      <x v="12"/>
    </i>
    <i r="3">
      <x v="20"/>
    </i>
    <i r="3">
      <x v="29"/>
    </i>
    <i r="3">
      <x v="31"/>
    </i>
    <i>
      <x v="1"/>
    </i>
    <i r="1">
      <x/>
    </i>
    <i r="2">
      <x/>
    </i>
    <i r="3">
      <x v="3"/>
    </i>
    <i r="3">
      <x v="7"/>
    </i>
    <i r="3">
      <x v="18"/>
    </i>
    <i r="3">
      <x v="26"/>
    </i>
    <i r="3">
      <x v="27"/>
    </i>
    <i r="2">
      <x v="1"/>
    </i>
    <i r="3">
      <x v="19"/>
    </i>
    <i r="3">
      <x v="20"/>
    </i>
    <i r="3">
      <x v="29"/>
    </i>
    <i r="1">
      <x v="1"/>
    </i>
    <i r="2">
      <x v="1"/>
    </i>
    <i r="3">
      <x v="3"/>
    </i>
    <i r="3">
      <x v="7"/>
    </i>
    <i r="3">
      <x v="10"/>
    </i>
    <i r="3">
      <x v="11"/>
    </i>
    <i r="3">
      <x v="19"/>
    </i>
    <i r="3">
      <x v="20"/>
    </i>
    <i r="3">
      <x v="22"/>
    </i>
    <i r="3">
      <x v="26"/>
    </i>
    <i r="3">
      <x v="27"/>
    </i>
    <i r="3">
      <x v="29"/>
    </i>
    <i r="1">
      <x v="2"/>
    </i>
    <i r="2">
      <x v="1"/>
    </i>
    <i r="3">
      <x v="3"/>
    </i>
    <i r="3">
      <x v="7"/>
    </i>
    <i r="3">
      <x v="10"/>
    </i>
    <i r="3">
      <x v="11"/>
    </i>
    <i r="3">
      <x v="19"/>
    </i>
    <i r="3">
      <x v="20"/>
    </i>
    <i r="3">
      <x v="22"/>
    </i>
    <i r="3">
      <x v="27"/>
    </i>
    <i r="3">
      <x v="29"/>
    </i>
    <i r="1">
      <x v="3"/>
    </i>
    <i r="2">
      <x v="1"/>
    </i>
    <i r="3">
      <x v="3"/>
    </i>
    <i>
      <x v="2"/>
    </i>
    <i r="1">
      <x v="1"/>
    </i>
    <i r="2">
      <x v="1"/>
    </i>
    <i r="3">
      <x v="3"/>
    </i>
    <i r="3">
      <x v="20"/>
    </i>
    <i r="1">
      <x v="2"/>
    </i>
    <i r="2">
      <x v="1"/>
    </i>
    <i r="3">
      <x v="3"/>
    </i>
    <i r="3">
      <x v="20"/>
    </i>
    <i r="1">
      <x v="3"/>
    </i>
    <i r="2">
      <x v="1"/>
    </i>
    <i r="3">
      <x v="3"/>
    </i>
    <i r="3">
      <x v="20"/>
    </i>
    <i>
      <x v="3"/>
    </i>
    <i r="1">
      <x/>
    </i>
    <i r="2">
      <x/>
    </i>
    <i r="3">
      <x v="30"/>
    </i>
    <i>
      <x v="4"/>
    </i>
    <i r="1">
      <x v="1"/>
    </i>
    <i r="2">
      <x/>
    </i>
    <i r="3">
      <x v="30"/>
    </i>
    <i r="1">
      <x v="2"/>
    </i>
    <i r="2">
      <x/>
    </i>
    <i r="3">
      <x v="30"/>
    </i>
    <i>
      <x v="5"/>
    </i>
    <i r="1">
      <x/>
    </i>
    <i r="2">
      <x/>
    </i>
    <i r="3">
      <x v="12"/>
    </i>
    <i>
      <x v="6"/>
    </i>
    <i r="1">
      <x/>
    </i>
    <i r="2">
      <x v="1"/>
    </i>
    <i r="3">
      <x v="20"/>
    </i>
    <i>
      <x v="7"/>
    </i>
    <i r="1">
      <x/>
    </i>
    <i r="2">
      <x v="1"/>
    </i>
    <i r="3">
      <x v="31"/>
    </i>
    <i r="1">
      <x v="1"/>
    </i>
    <i r="2">
      <x v="1"/>
    </i>
    <i r="3">
      <x v="31"/>
    </i>
    <i>
      <x v="8"/>
    </i>
    <i r="1">
      <x/>
    </i>
    <i r="2">
      <x v="1"/>
    </i>
    <i r="3">
      <x v="31"/>
    </i>
    <i>
      <x v="9"/>
    </i>
    <i r="1">
      <x/>
    </i>
    <i r="2">
      <x v="1"/>
    </i>
    <i r="3">
      <x v="20"/>
    </i>
    <i>
      <x v="10"/>
    </i>
    <i r="1">
      <x v="3"/>
    </i>
    <i r="2">
      <x v="1"/>
    </i>
    <i r="3">
      <x v="7"/>
    </i>
    <i>
      <x v="11"/>
    </i>
    <i r="1">
      <x/>
    </i>
    <i r="2">
      <x v="1"/>
    </i>
    <i r="3">
      <x v="31"/>
    </i>
    <i>
      <x v="12"/>
    </i>
    <i r="1">
      <x/>
    </i>
    <i r="2">
      <x/>
    </i>
    <i r="3">
      <x v="15"/>
    </i>
    <i r="3">
      <x v="29"/>
    </i>
    <i r="1">
      <x v="1"/>
    </i>
    <i r="2">
      <x v="1"/>
    </i>
    <i r="3">
      <x v="15"/>
    </i>
    <i r="3">
      <x v="29"/>
    </i>
    <i r="1">
      <x v="2"/>
    </i>
    <i r="2">
      <x v="1"/>
    </i>
    <i r="3">
      <x v="15"/>
    </i>
    <i>
      <x v="13"/>
    </i>
    <i r="1">
      <x/>
    </i>
    <i r="2">
      <x/>
    </i>
    <i r="3">
      <x v="10"/>
    </i>
    <i r="1">
      <x v="1"/>
    </i>
    <i r="2">
      <x v="1"/>
    </i>
    <i r="3">
      <x v="10"/>
    </i>
    <i>
      <x v="14"/>
    </i>
    <i r="1">
      <x/>
    </i>
    <i r="2">
      <x v="1"/>
    </i>
    <i r="3">
      <x v="31"/>
    </i>
    <i>
      <x v="15"/>
    </i>
    <i r="1">
      <x/>
    </i>
    <i r="2">
      <x/>
    </i>
    <i r="3">
      <x/>
    </i>
    <i r="2">
      <x v="1"/>
    </i>
    <i r="3">
      <x v="26"/>
    </i>
    <i>
      <x v="16"/>
    </i>
    <i r="1">
      <x/>
    </i>
    <i r="2">
      <x v="4"/>
    </i>
    <i r="3">
      <x v="9"/>
    </i>
    <i>
      <x v="17"/>
    </i>
    <i r="1">
      <x/>
    </i>
    <i r="2">
      <x v="4"/>
    </i>
    <i r="3">
      <x v="21"/>
    </i>
    <i>
      <x v="18"/>
    </i>
    <i r="1">
      <x/>
    </i>
    <i r="2">
      <x v="4"/>
    </i>
    <i r="3">
      <x v="22"/>
    </i>
    <i>
      <x v="19"/>
    </i>
    <i r="1">
      <x/>
    </i>
    <i r="2">
      <x v="4"/>
    </i>
    <i r="3">
      <x v="11"/>
    </i>
    <i>
      <x v="20"/>
    </i>
    <i r="1">
      <x/>
    </i>
    <i r="2">
      <x v="4"/>
    </i>
    <i r="3">
      <x v="16"/>
    </i>
    <i r="1">
      <x v="1"/>
    </i>
    <i r="2">
      <x v="4"/>
    </i>
    <i r="3">
      <x v="16"/>
    </i>
    <i>
      <x v="21"/>
    </i>
    <i r="1">
      <x/>
    </i>
    <i r="2">
      <x v="4"/>
    </i>
    <i r="3">
      <x v="6"/>
    </i>
    <i>
      <x v="22"/>
    </i>
    <i r="1">
      <x/>
    </i>
    <i r="2">
      <x v="3"/>
    </i>
    <i r="3">
      <x v="6"/>
    </i>
    <i>
      <x v="23"/>
    </i>
    <i r="1">
      <x/>
    </i>
    <i r="2">
      <x v="3"/>
    </i>
    <i r="3">
      <x v="25"/>
    </i>
    <i r="1">
      <x v="1"/>
    </i>
    <i r="2">
      <x v="3"/>
    </i>
    <i r="3">
      <x v="25"/>
    </i>
    <i>
      <x v="24"/>
    </i>
    <i r="1">
      <x/>
    </i>
    <i r="2">
      <x v="3"/>
    </i>
    <i r="3">
      <x v="14"/>
    </i>
    <i>
      <x v="25"/>
    </i>
    <i r="1">
      <x/>
    </i>
    <i r="2">
      <x v="3"/>
    </i>
    <i r="3">
      <x v="20"/>
    </i>
    <i>
      <x v="26"/>
    </i>
    <i r="1">
      <x/>
    </i>
    <i r="2">
      <x v="3"/>
    </i>
    <i r="3">
      <x v="11"/>
    </i>
    <i t="grand">
      <x/>
    </i>
  </rowItems>
  <colItems count="1">
    <i/>
  </colItems>
  <dataFields count="1">
    <dataField name="Количество по полю Доля_x000a_(%)" fld="3" subtotal="count" baseField="0" baseItem="0"/>
  </dataFields>
  <formats count="11">
    <format dxfId="10">
      <pivotArea type="all" dataOnly="0" outline="0" fieldPosition="0"/>
    </format>
    <format dxfId="9">
      <pivotArea dataOnly="0" labelOnly="1" fieldPosition="0">
        <references count="1">
          <reference field="1" count="0"/>
        </references>
      </pivotArea>
    </format>
    <format dxfId="8">
      <pivotArea dataOnly="0" labelOnly="1" fieldPosition="0">
        <references count="1">
          <reference field="0" count="0"/>
        </references>
      </pivotArea>
    </format>
    <format dxfId="7">
      <pivotArea dataOnly="0" labelOnly="1" fieldPosition="0">
        <references count="1">
          <reference field="0" count="0"/>
        </references>
      </pivotArea>
    </format>
    <format dxfId="6">
      <pivotArea dataOnly="0" labelOnly="1" fieldPosition="0">
        <references count="1">
          <reference field="1" count="0"/>
        </references>
      </pivotArea>
    </format>
    <format dxfId="5">
      <pivotArea type="all" dataOnly="0" outline="0" fieldPosition="0"/>
    </format>
    <format dxfId="4">
      <pivotArea type="all" dataOnly="0" outline="0" fieldPosition="0"/>
    </format>
    <format dxfId="3">
      <pivotArea field="5" type="button" dataOnly="0" labelOnly="1" outline="0"/>
    </format>
    <format dxfId="2">
      <pivotArea dataOnly="0" labelOnly="1" fieldPosition="0">
        <references count="1">
          <reference field="4" count="0"/>
        </references>
      </pivotArea>
    </format>
    <format dxfId="1">
      <pivotArea dataOnly="0" labelOnly="1" fieldPosition="0">
        <references count="1">
          <reference field="2" count="0"/>
        </references>
      </pivotArea>
    </format>
    <format dxfId="0">
      <pivotArea dataOnly="0" labelOnly="1" fieldPosition="0">
        <references count="1">
          <reference field="1" count="0"/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view="pageLayout" topLeftCell="A28" zoomScaleNormal="100" zoomScaleSheetLayoutView="100" workbookViewId="0">
      <selection activeCell="B8" sqref="B8"/>
    </sheetView>
  </sheetViews>
  <sheetFormatPr defaultColWidth="9.140625" defaultRowHeight="15.75" outlineLevelCol="1" x14ac:dyDescent="0.25"/>
  <cols>
    <col min="1" max="1" width="39.28515625" style="1" customWidth="1"/>
    <col min="2" max="2" width="14.7109375" style="7" customWidth="1"/>
    <col min="3" max="3" width="10.42578125" style="7" hidden="1" customWidth="1" outlineLevel="1"/>
    <col min="4" max="4" width="12.140625" style="7" hidden="1" customWidth="1" outlineLevel="1"/>
    <col min="5" max="5" width="23.28515625" style="8" customWidth="1" collapsed="1"/>
    <col min="6" max="6" width="15.5703125" style="7" customWidth="1"/>
    <col min="7" max="7" width="14.7109375" style="1" customWidth="1"/>
    <col min="8" max="16384" width="9.140625" style="1"/>
  </cols>
  <sheetData>
    <row r="1" spans="1:7" ht="23.25" customHeight="1" x14ac:dyDescent="0.25">
      <c r="A1" s="306"/>
      <c r="B1" s="306"/>
      <c r="C1" s="306"/>
      <c r="D1" s="306"/>
      <c r="E1" s="306"/>
      <c r="F1" s="306"/>
      <c r="G1" s="306"/>
    </row>
    <row r="2" spans="1:7" ht="16.5" x14ac:dyDescent="0.25">
      <c r="A2" s="307" t="s">
        <v>212</v>
      </c>
      <c r="B2" s="307"/>
      <c r="C2" s="307"/>
      <c r="D2" s="307"/>
      <c r="E2" s="307"/>
      <c r="F2" s="307"/>
      <c r="G2" s="307"/>
    </row>
    <row r="3" spans="1:7" ht="78.75" customHeight="1" x14ac:dyDescent="0.25">
      <c r="A3" s="107" t="s">
        <v>1</v>
      </c>
      <c r="B3" s="107" t="s">
        <v>2</v>
      </c>
      <c r="C3" s="308" t="s">
        <v>3</v>
      </c>
      <c r="D3" s="309"/>
      <c r="E3" s="9" t="s">
        <v>196</v>
      </c>
      <c r="F3" s="102" t="s">
        <v>194</v>
      </c>
      <c r="G3" s="101" t="s">
        <v>193</v>
      </c>
    </row>
    <row r="4" spans="1:7" x14ac:dyDescent="0.25">
      <c r="A4" s="2" t="s">
        <v>4</v>
      </c>
      <c r="B4" s="3">
        <v>0</v>
      </c>
      <c r="C4" s="3"/>
      <c r="D4" s="3"/>
      <c r="E4" s="4">
        <v>56686</v>
      </c>
      <c r="F4" s="37">
        <v>1139.9000000000001</v>
      </c>
      <c r="G4" s="103">
        <v>109</v>
      </c>
    </row>
    <row r="5" spans="1:7" ht="36" customHeight="1" x14ac:dyDescent="0.25">
      <c r="A5" s="5" t="s">
        <v>5</v>
      </c>
      <c r="B5" s="3">
        <v>52</v>
      </c>
      <c r="C5" s="3">
        <v>68</v>
      </c>
      <c r="D5" s="3">
        <v>52</v>
      </c>
      <c r="E5" s="4">
        <v>139979</v>
      </c>
      <c r="F5" s="85">
        <v>25.48</v>
      </c>
      <c r="G5" s="103">
        <v>2</v>
      </c>
    </row>
    <row r="6" spans="1:7" ht="21.75" customHeight="1" x14ac:dyDescent="0.25">
      <c r="A6" s="5" t="s">
        <v>6</v>
      </c>
      <c r="B6" s="6">
        <v>203</v>
      </c>
      <c r="C6" s="3"/>
      <c r="D6" s="3"/>
      <c r="E6" s="4">
        <v>433195</v>
      </c>
      <c r="F6" s="85">
        <v>24.640999999999998</v>
      </c>
      <c r="G6" s="103">
        <v>1</v>
      </c>
    </row>
    <row r="7" spans="1:7" ht="21.75" customHeight="1" x14ac:dyDescent="0.25">
      <c r="A7" s="5" t="s">
        <v>7</v>
      </c>
      <c r="B7" s="6">
        <v>294</v>
      </c>
      <c r="C7" s="3"/>
      <c r="D7" s="3"/>
      <c r="E7" s="4">
        <v>950007</v>
      </c>
      <c r="F7" s="85">
        <v>6.97</v>
      </c>
      <c r="G7" s="103">
        <v>1</v>
      </c>
    </row>
    <row r="8" spans="1:7" ht="21.75" customHeight="1" x14ac:dyDescent="0.25">
      <c r="A8" s="5" t="s">
        <v>8</v>
      </c>
      <c r="B8" s="6">
        <v>93</v>
      </c>
      <c r="C8" s="3"/>
      <c r="D8" s="3"/>
      <c r="E8" s="4">
        <v>299041.99</v>
      </c>
      <c r="F8" s="85">
        <v>19.29</v>
      </c>
      <c r="G8" s="103">
        <v>2</v>
      </c>
    </row>
    <row r="9" spans="1:7" ht="21.75" customHeight="1" x14ac:dyDescent="0.25">
      <c r="A9" s="5" t="s">
        <v>9</v>
      </c>
      <c r="B9" s="6">
        <v>367</v>
      </c>
      <c r="C9" s="3"/>
      <c r="D9" s="3"/>
      <c r="E9" s="4">
        <v>365060</v>
      </c>
      <c r="F9" s="85">
        <v>10.996</v>
      </c>
      <c r="G9" s="103">
        <v>1</v>
      </c>
    </row>
    <row r="10" spans="1:7" ht="21.75" customHeight="1" x14ac:dyDescent="0.25">
      <c r="A10" s="5" t="s">
        <v>10</v>
      </c>
      <c r="B10" s="6">
        <v>153</v>
      </c>
      <c r="C10" s="3"/>
      <c r="D10" s="3"/>
      <c r="E10" s="4">
        <v>278860</v>
      </c>
      <c r="F10" s="85">
        <v>38.35</v>
      </c>
      <c r="G10" s="103">
        <v>6</v>
      </c>
    </row>
    <row r="11" spans="1:7" ht="21.75" customHeight="1" x14ac:dyDescent="0.25">
      <c r="A11" s="5" t="s">
        <v>11</v>
      </c>
      <c r="B11" s="6">
        <v>96</v>
      </c>
      <c r="C11" s="3"/>
      <c r="D11" s="3"/>
      <c r="E11" s="4">
        <v>284024</v>
      </c>
      <c r="F11" s="85">
        <v>38.24</v>
      </c>
      <c r="G11" s="103">
        <v>10</v>
      </c>
    </row>
    <row r="12" spans="1:7" ht="21.75" customHeight="1" x14ac:dyDescent="0.25">
      <c r="A12" s="5" t="s">
        <v>12</v>
      </c>
      <c r="B12" s="6">
        <v>235</v>
      </c>
      <c r="C12" s="3"/>
      <c r="D12" s="3"/>
      <c r="E12" s="4">
        <v>475293</v>
      </c>
      <c r="F12" s="85">
        <v>10.506</v>
      </c>
      <c r="G12" s="103">
        <v>1</v>
      </c>
    </row>
    <row r="13" spans="1:7" ht="21.75" customHeight="1" x14ac:dyDescent="0.25">
      <c r="A13" s="5" t="s">
        <v>13</v>
      </c>
      <c r="B13" s="6">
        <v>62</v>
      </c>
      <c r="C13" s="3"/>
      <c r="D13" s="3"/>
      <c r="E13" s="4">
        <v>190823</v>
      </c>
      <c r="F13" s="85">
        <v>24.382999999999999</v>
      </c>
      <c r="G13" s="103">
        <v>2</v>
      </c>
    </row>
    <row r="14" spans="1:7" ht="21.75" customHeight="1" x14ac:dyDescent="0.25">
      <c r="A14" s="5" t="s">
        <v>14</v>
      </c>
      <c r="B14" s="6">
        <v>190</v>
      </c>
      <c r="C14" s="3"/>
      <c r="D14" s="3"/>
      <c r="E14" s="4">
        <v>572133</v>
      </c>
      <c r="F14" s="85">
        <v>14.414</v>
      </c>
      <c r="G14" s="103">
        <v>4</v>
      </c>
    </row>
    <row r="15" spans="1:7" ht="21.75" customHeight="1" x14ac:dyDescent="0.25">
      <c r="A15" s="5" t="s">
        <v>15</v>
      </c>
      <c r="B15" s="6">
        <v>65</v>
      </c>
      <c r="C15" s="3"/>
      <c r="D15" s="3"/>
      <c r="E15" s="4">
        <v>328079</v>
      </c>
      <c r="F15" s="85">
        <v>37.381</v>
      </c>
      <c r="G15" s="103">
        <v>5</v>
      </c>
    </row>
    <row r="16" spans="1:7" ht="21.75" customHeight="1" x14ac:dyDescent="0.25">
      <c r="A16" s="5" t="s">
        <v>16</v>
      </c>
      <c r="B16" s="6">
        <v>54</v>
      </c>
      <c r="C16" s="3"/>
      <c r="D16" s="3"/>
      <c r="E16" s="4">
        <v>165195</v>
      </c>
      <c r="F16" s="85">
        <v>26.609000000000002</v>
      </c>
      <c r="G16" s="103">
        <v>1</v>
      </c>
    </row>
    <row r="17" spans="1:7" ht="21.75" customHeight="1" x14ac:dyDescent="0.25">
      <c r="A17" s="5" t="s">
        <v>17</v>
      </c>
      <c r="B17" s="6">
        <v>113</v>
      </c>
      <c r="C17" s="3"/>
      <c r="D17" s="3"/>
      <c r="E17" s="4">
        <v>247801.8</v>
      </c>
      <c r="F17" s="85">
        <v>27.664999999999999</v>
      </c>
      <c r="G17" s="103">
        <v>4</v>
      </c>
    </row>
    <row r="18" spans="1:7" ht="21.75" customHeight="1" x14ac:dyDescent="0.25">
      <c r="A18" s="5" t="s">
        <v>18</v>
      </c>
      <c r="B18" s="6">
        <v>221</v>
      </c>
      <c r="C18" s="3"/>
      <c r="D18" s="3"/>
      <c r="E18" s="4">
        <v>666080</v>
      </c>
      <c r="F18" s="85">
        <v>20.381</v>
      </c>
      <c r="G18" s="103">
        <v>2</v>
      </c>
    </row>
    <row r="19" spans="1:7" ht="21.75" customHeight="1" x14ac:dyDescent="0.25">
      <c r="A19" s="5" t="s">
        <v>19</v>
      </c>
      <c r="B19" s="6">
        <v>207</v>
      </c>
      <c r="C19" s="3"/>
      <c r="D19" s="3"/>
      <c r="E19" s="4">
        <v>587388</v>
      </c>
      <c r="F19" s="85">
        <v>19.515999999999998</v>
      </c>
      <c r="G19" s="103">
        <v>2</v>
      </c>
    </row>
    <row r="20" spans="1:7" ht="21.75" customHeight="1" x14ac:dyDescent="0.25">
      <c r="A20" s="5" t="s">
        <v>20</v>
      </c>
      <c r="B20" s="6">
        <v>131</v>
      </c>
      <c r="C20" s="3"/>
      <c r="D20" s="3"/>
      <c r="E20" s="4">
        <v>335396</v>
      </c>
      <c r="F20" s="85">
        <v>13.397</v>
      </c>
      <c r="G20" s="103">
        <v>2</v>
      </c>
    </row>
    <row r="21" spans="1:7" ht="21.75" customHeight="1" x14ac:dyDescent="0.25">
      <c r="A21" s="5" t="s">
        <v>21</v>
      </c>
      <c r="B21" s="6">
        <v>162</v>
      </c>
      <c r="C21" s="3"/>
      <c r="D21" s="3"/>
      <c r="E21" s="4">
        <v>221802</v>
      </c>
      <c r="F21" s="85">
        <v>21.756</v>
      </c>
      <c r="G21" s="103">
        <v>1</v>
      </c>
    </row>
    <row r="22" spans="1:7" ht="21.75" customHeight="1" x14ac:dyDescent="0.25">
      <c r="A22" s="5" t="s">
        <v>22</v>
      </c>
      <c r="B22" s="6">
        <v>99</v>
      </c>
      <c r="C22" s="3"/>
      <c r="D22" s="3"/>
      <c r="E22" s="4">
        <v>183865</v>
      </c>
      <c r="F22" s="85">
        <v>17.306000000000001</v>
      </c>
      <c r="G22" s="103">
        <v>2</v>
      </c>
    </row>
    <row r="23" spans="1:7" ht="21.75" customHeight="1" x14ac:dyDescent="0.25">
      <c r="A23" s="5" t="s">
        <v>23</v>
      </c>
      <c r="B23" s="6">
        <v>133</v>
      </c>
      <c r="C23" s="3"/>
      <c r="D23" s="3"/>
      <c r="E23" s="4">
        <v>308466</v>
      </c>
      <c r="F23" s="85">
        <v>12.834</v>
      </c>
      <c r="G23" s="103">
        <v>2</v>
      </c>
    </row>
    <row r="24" spans="1:7" ht="21.75" customHeight="1" x14ac:dyDescent="0.25">
      <c r="A24" s="5" t="s">
        <v>24</v>
      </c>
      <c r="B24" s="6">
        <v>16</v>
      </c>
      <c r="C24" s="3">
        <v>120</v>
      </c>
      <c r="D24" s="3">
        <v>60</v>
      </c>
      <c r="E24" s="4">
        <v>359072</v>
      </c>
      <c r="F24" s="85">
        <v>99.227000000000004</v>
      </c>
      <c r="G24" s="103">
        <v>12</v>
      </c>
    </row>
    <row r="25" spans="1:7" ht="21.75" customHeight="1" x14ac:dyDescent="0.25">
      <c r="A25" s="5" t="s">
        <v>25</v>
      </c>
      <c r="B25" s="6">
        <v>101</v>
      </c>
      <c r="C25" s="3"/>
      <c r="D25" s="3"/>
      <c r="E25" s="4">
        <v>249428</v>
      </c>
      <c r="F25" s="85">
        <v>18.289000000000001</v>
      </c>
      <c r="G25" s="103">
        <v>3</v>
      </c>
    </row>
    <row r="26" spans="1:7" ht="21.75" customHeight="1" x14ac:dyDescent="0.25">
      <c r="A26" s="5" t="s">
        <v>26</v>
      </c>
      <c r="B26" s="6">
        <v>151</v>
      </c>
      <c r="C26" s="3"/>
      <c r="D26" s="3"/>
      <c r="E26" s="4">
        <v>280356</v>
      </c>
      <c r="F26" s="85">
        <v>19.207999999999998</v>
      </c>
      <c r="G26" s="103">
        <v>3</v>
      </c>
    </row>
    <row r="27" spans="1:7" ht="21.75" customHeight="1" x14ac:dyDescent="0.25">
      <c r="A27" s="5" t="s">
        <v>27</v>
      </c>
      <c r="B27" s="6">
        <v>162</v>
      </c>
      <c r="C27" s="3"/>
      <c r="D27" s="3"/>
      <c r="E27" s="4">
        <v>332075</v>
      </c>
      <c r="F27" s="85">
        <v>17.222999999999999</v>
      </c>
      <c r="G27" s="103">
        <v>1</v>
      </c>
    </row>
    <row r="28" spans="1:7" ht="21.75" customHeight="1" x14ac:dyDescent="0.25">
      <c r="A28" s="5" t="s">
        <v>28</v>
      </c>
      <c r="B28" s="6">
        <v>112</v>
      </c>
      <c r="C28" s="3"/>
      <c r="D28" s="3"/>
      <c r="E28" s="4">
        <v>373098</v>
      </c>
      <c r="F28" s="85">
        <v>18.289000000000001</v>
      </c>
      <c r="G28" s="103">
        <v>1</v>
      </c>
    </row>
    <row r="29" spans="1:7" ht="21.75" customHeight="1" x14ac:dyDescent="0.25">
      <c r="A29" s="5" t="s">
        <v>29</v>
      </c>
      <c r="B29" s="6">
        <v>297</v>
      </c>
      <c r="C29" s="3"/>
      <c r="D29" s="3"/>
      <c r="E29" s="4">
        <v>522137</v>
      </c>
      <c r="F29" s="85">
        <v>9.6989999999999998</v>
      </c>
      <c r="G29" s="103">
        <v>2</v>
      </c>
    </row>
    <row r="30" spans="1:7" ht="21.75" customHeight="1" x14ac:dyDescent="0.25">
      <c r="A30" s="5" t="s">
        <v>30</v>
      </c>
      <c r="B30" s="6">
        <v>61</v>
      </c>
      <c r="C30" s="3"/>
      <c r="D30" s="3"/>
      <c r="E30" s="4">
        <v>273589</v>
      </c>
      <c r="F30" s="85">
        <v>34.633000000000003</v>
      </c>
      <c r="G30" s="103">
        <v>5</v>
      </c>
    </row>
    <row r="31" spans="1:7" ht="21.75" customHeight="1" x14ac:dyDescent="0.25">
      <c r="A31" s="5" t="s">
        <v>31</v>
      </c>
      <c r="B31" s="6">
        <v>312</v>
      </c>
      <c r="C31" s="3"/>
      <c r="D31" s="3"/>
      <c r="E31" s="4">
        <v>1565930</v>
      </c>
      <c r="F31" s="85">
        <v>43.661000000000001</v>
      </c>
      <c r="G31" s="103">
        <v>2</v>
      </c>
    </row>
    <row r="32" spans="1:7" ht="21.75" customHeight="1" x14ac:dyDescent="0.25">
      <c r="A32" s="5" t="s">
        <v>32</v>
      </c>
      <c r="B32" s="6">
        <v>365</v>
      </c>
      <c r="C32" s="3"/>
      <c r="D32" s="3"/>
      <c r="E32" s="4">
        <v>981460</v>
      </c>
      <c r="F32" s="85">
        <v>13.605</v>
      </c>
      <c r="G32" s="103">
        <v>1</v>
      </c>
    </row>
    <row r="33" spans="1:7" ht="21.75" customHeight="1" x14ac:dyDescent="0.25">
      <c r="A33" s="5" t="s">
        <v>33</v>
      </c>
      <c r="B33" s="6">
        <v>144</v>
      </c>
      <c r="C33" s="3"/>
      <c r="D33" s="3"/>
      <c r="E33" s="4">
        <v>638964</v>
      </c>
      <c r="F33" s="85">
        <v>22.251999999999999</v>
      </c>
      <c r="G33" s="103">
        <v>5</v>
      </c>
    </row>
    <row r="34" spans="1:7" ht="21.75" customHeight="1" x14ac:dyDescent="0.25">
      <c r="A34" s="5" t="s">
        <v>34</v>
      </c>
      <c r="B34" s="6">
        <v>507</v>
      </c>
      <c r="C34" s="3"/>
      <c r="D34" s="3"/>
      <c r="E34" s="4">
        <v>788603</v>
      </c>
      <c r="F34" s="85">
        <v>10.638999999999999</v>
      </c>
      <c r="G34" s="103">
        <v>1</v>
      </c>
    </row>
    <row r="35" spans="1:7" ht="21.75" customHeight="1" x14ac:dyDescent="0.25">
      <c r="A35" s="5" t="s">
        <v>35</v>
      </c>
      <c r="B35" s="6">
        <v>151</v>
      </c>
      <c r="C35" s="3"/>
      <c r="D35" s="3"/>
      <c r="E35" s="4">
        <v>427928.3</v>
      </c>
      <c r="F35" s="85">
        <v>27.783000000000001</v>
      </c>
      <c r="G35" s="103">
        <v>5</v>
      </c>
    </row>
    <row r="36" spans="1:7" ht="21.75" customHeight="1" x14ac:dyDescent="0.25">
      <c r="A36" s="5" t="s">
        <v>36</v>
      </c>
      <c r="B36" s="6">
        <v>100</v>
      </c>
      <c r="C36" s="3"/>
      <c r="D36" s="3"/>
      <c r="E36" s="4">
        <v>232182</v>
      </c>
      <c r="F36" s="85">
        <v>19.155000000000001</v>
      </c>
      <c r="G36" s="103">
        <v>1</v>
      </c>
    </row>
    <row r="37" spans="1:7" ht="21.75" customHeight="1" x14ac:dyDescent="0.25">
      <c r="A37" s="310" t="s">
        <v>174</v>
      </c>
      <c r="B37" s="310"/>
      <c r="C37" s="310"/>
      <c r="D37" s="310"/>
      <c r="E37" s="310"/>
      <c r="F37" s="38">
        <f>SUM(F4:F36)</f>
        <v>1903.6780000000006</v>
      </c>
      <c r="G37" s="104">
        <f>SUM(G4:G36)</f>
        <v>202</v>
      </c>
    </row>
    <row r="38" spans="1:7" ht="40.5" customHeight="1" x14ac:dyDescent="0.25">
      <c r="A38" s="305" t="s">
        <v>37</v>
      </c>
      <c r="B38" s="305"/>
      <c r="C38" s="305"/>
      <c r="D38" s="305"/>
      <c r="E38" s="305"/>
      <c r="F38" s="305"/>
      <c r="G38" s="305"/>
    </row>
    <row r="39" spans="1:7" ht="30.75" customHeight="1" x14ac:dyDescent="0.25">
      <c r="A39" s="305" t="s">
        <v>195</v>
      </c>
      <c r="B39" s="305"/>
      <c r="C39" s="305"/>
      <c r="D39" s="305"/>
      <c r="E39" s="305"/>
      <c r="F39" s="305"/>
      <c r="G39" s="305"/>
    </row>
  </sheetData>
  <mergeCells count="6">
    <mergeCell ref="A39:G39"/>
    <mergeCell ref="A1:G1"/>
    <mergeCell ref="A2:G2"/>
    <mergeCell ref="C3:D3"/>
    <mergeCell ref="A37:E37"/>
    <mergeCell ref="A38:G38"/>
  </mergeCells>
  <printOptions horizontalCentered="1"/>
  <pageMargins left="0.78740157480314965" right="0.39370078740157483" top="0.59375" bottom="0.625" header="0.31496062992125984" footer="0.31496062992125984"/>
  <pageSetup paperSize="9" scale="94" fitToHeight="2" orientation="landscape" r:id="rId1"/>
  <headerFooter>
    <oddHeader>&amp;R&amp;"Times New Roman,полужирный"&amp;14Приложение 1</oddHeader>
    <oddFooter>&amp;C&amp;"Times New Roman,обычный"Страница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view="pageBreakPreview" zoomScale="110" zoomScaleNormal="100" zoomScaleSheetLayoutView="110" workbookViewId="0">
      <selection activeCell="A4" sqref="A4:H11"/>
    </sheetView>
  </sheetViews>
  <sheetFormatPr defaultColWidth="9.140625" defaultRowHeight="15.75" x14ac:dyDescent="0.25"/>
  <cols>
    <col min="1" max="1" width="24.85546875" style="33" customWidth="1"/>
    <col min="2" max="2" width="57.85546875" style="1" customWidth="1"/>
    <col min="3" max="3" width="8.42578125" style="41" customWidth="1"/>
    <col min="4" max="4" width="14" style="34" customWidth="1"/>
    <col min="5" max="5" width="8" style="39" customWidth="1"/>
    <col min="6" max="6" width="17.140625" style="12" customWidth="1"/>
    <col min="7" max="7" width="9" style="8" customWidth="1"/>
    <col min="8" max="8" width="13.7109375" style="7" customWidth="1"/>
    <col min="9" max="16384" width="9.140625" style="1"/>
  </cols>
  <sheetData>
    <row r="1" spans="1:8" x14ac:dyDescent="0.25">
      <c r="A1" s="312" t="s">
        <v>107</v>
      </c>
      <c r="B1" s="312"/>
      <c r="C1" s="312"/>
      <c r="D1" s="312"/>
      <c r="E1" s="312"/>
      <c r="F1" s="312"/>
      <c r="G1" s="312"/>
      <c r="H1" s="312"/>
    </row>
    <row r="2" spans="1:8" x14ac:dyDescent="0.25">
      <c r="A2" s="313" t="s">
        <v>126</v>
      </c>
      <c r="B2" s="313"/>
      <c r="C2" s="313"/>
      <c r="D2" s="313"/>
      <c r="E2" s="313"/>
      <c r="F2" s="313"/>
      <c r="G2" s="313"/>
      <c r="H2" s="313"/>
    </row>
    <row r="3" spans="1:8" ht="16.5" thickBot="1" x14ac:dyDescent="0.3">
      <c r="A3" s="313" t="s">
        <v>202</v>
      </c>
      <c r="B3" s="313"/>
      <c r="C3" s="313"/>
      <c r="D3" s="313"/>
      <c r="E3" s="313"/>
      <c r="F3" s="313"/>
      <c r="G3" s="313"/>
      <c r="H3" s="313"/>
    </row>
    <row r="4" spans="1:8" ht="48" thickBot="1" x14ac:dyDescent="0.3">
      <c r="A4" s="86" t="s">
        <v>111</v>
      </c>
      <c r="B4" s="87" t="s">
        <v>112</v>
      </c>
      <c r="C4" s="88" t="s">
        <v>122</v>
      </c>
      <c r="D4" s="87" t="s">
        <v>110</v>
      </c>
      <c r="E4" s="89" t="s">
        <v>113</v>
      </c>
      <c r="F4" s="90" t="s">
        <v>203</v>
      </c>
      <c r="G4" s="91" t="s">
        <v>114</v>
      </c>
      <c r="H4" s="304" t="s">
        <v>115</v>
      </c>
    </row>
    <row r="5" spans="1:8" x14ac:dyDescent="0.25">
      <c r="A5" s="317" t="s">
        <v>4</v>
      </c>
      <c r="B5" s="92" t="s">
        <v>189</v>
      </c>
      <c r="C5" s="93">
        <v>1</v>
      </c>
      <c r="D5" s="78">
        <v>22105</v>
      </c>
      <c r="E5" s="110">
        <v>100</v>
      </c>
      <c r="F5" s="111">
        <v>100</v>
      </c>
      <c r="G5" s="112">
        <f>E5*E5</f>
        <v>10000</v>
      </c>
      <c r="H5" s="113" t="s">
        <v>123</v>
      </c>
    </row>
    <row r="6" spans="1:8" ht="16.5" thickBot="1" x14ac:dyDescent="0.3">
      <c r="A6" s="318"/>
      <c r="B6" s="98" t="s">
        <v>108</v>
      </c>
      <c r="C6" s="99">
        <v>1</v>
      </c>
      <c r="D6" s="114">
        <f>SUM(D5)</f>
        <v>22105</v>
      </c>
      <c r="E6" s="115">
        <v>100</v>
      </c>
      <c r="F6" s="128">
        <v>100</v>
      </c>
      <c r="G6" s="129">
        <f>E6*E6</f>
        <v>10000</v>
      </c>
      <c r="H6" s="97"/>
    </row>
    <row r="7" spans="1:8" x14ac:dyDescent="0.25">
      <c r="A7" s="314" t="s">
        <v>149</v>
      </c>
      <c r="B7" s="92" t="s">
        <v>93</v>
      </c>
      <c r="C7" s="93">
        <v>1</v>
      </c>
      <c r="D7" s="78">
        <v>237</v>
      </c>
      <c r="E7" s="116">
        <v>100</v>
      </c>
      <c r="F7" s="111">
        <v>100</v>
      </c>
      <c r="G7" s="117">
        <v>10000</v>
      </c>
      <c r="H7" s="113" t="s">
        <v>123</v>
      </c>
    </row>
    <row r="8" spans="1:8" ht="16.5" thickBot="1" x14ac:dyDescent="0.3">
      <c r="A8" s="316"/>
      <c r="B8" s="98" t="s">
        <v>108</v>
      </c>
      <c r="C8" s="99">
        <v>1</v>
      </c>
      <c r="D8" s="114">
        <f>SUM(D7)</f>
        <v>237</v>
      </c>
      <c r="E8" s="118">
        <v>100</v>
      </c>
      <c r="F8" s="128">
        <v>100</v>
      </c>
      <c r="G8" s="129">
        <f>E8*E8</f>
        <v>10000</v>
      </c>
      <c r="H8" s="100"/>
    </row>
    <row r="9" spans="1:8" ht="31.5" x14ac:dyDescent="0.25">
      <c r="A9" s="314" t="s">
        <v>155</v>
      </c>
      <c r="B9" s="92" t="s">
        <v>102</v>
      </c>
      <c r="C9" s="93">
        <f>SUM(C8)</f>
        <v>1</v>
      </c>
      <c r="D9" s="78">
        <v>596.35599999999999</v>
      </c>
      <c r="E9" s="119">
        <f t="shared" ref="E9:G9" si="0">SUM(E8)</f>
        <v>100</v>
      </c>
      <c r="F9" s="120">
        <f>E9</f>
        <v>100</v>
      </c>
      <c r="G9" s="121">
        <f t="shared" si="0"/>
        <v>10000</v>
      </c>
      <c r="H9" s="113">
        <v>1</v>
      </c>
    </row>
    <row r="10" spans="1:8" ht="16.5" thickBot="1" x14ac:dyDescent="0.3">
      <c r="A10" s="315"/>
      <c r="B10" s="94" t="s">
        <v>108</v>
      </c>
      <c r="C10" s="95">
        <v>1</v>
      </c>
      <c r="D10" s="114">
        <f>SUM(D9)</f>
        <v>596.35599999999999</v>
      </c>
      <c r="E10" s="122">
        <v>100</v>
      </c>
      <c r="F10" s="130">
        <v>100</v>
      </c>
      <c r="G10" s="131">
        <f>E10*E10</f>
        <v>10000</v>
      </c>
      <c r="H10" s="96"/>
    </row>
    <row r="11" spans="1:8" ht="48" thickBot="1" x14ac:dyDescent="0.3">
      <c r="A11" s="105" t="s">
        <v>201</v>
      </c>
      <c r="B11" s="106"/>
      <c r="C11" s="123"/>
      <c r="D11" s="124">
        <f>D6+D8+D10</f>
        <v>22938.356</v>
      </c>
      <c r="E11" s="125"/>
      <c r="F11" s="126"/>
      <c r="G11" s="124"/>
      <c r="H11" s="127"/>
    </row>
    <row r="12" spans="1:8" ht="52.5" customHeight="1" x14ac:dyDescent="0.25">
      <c r="A12" s="311" t="s">
        <v>127</v>
      </c>
      <c r="B12" s="311"/>
      <c r="C12" s="311"/>
      <c r="D12" s="311"/>
      <c r="E12" s="311"/>
      <c r="F12" s="311"/>
      <c r="G12" s="311"/>
      <c r="H12" s="311"/>
    </row>
    <row r="13" spans="1:8" ht="47.25" customHeight="1" x14ac:dyDescent="0.25">
      <c r="C13" s="109"/>
      <c r="D13" s="109"/>
      <c r="E13" s="109"/>
      <c r="F13" s="109"/>
      <c r="G13" s="109"/>
      <c r="H13" s="109"/>
    </row>
  </sheetData>
  <mergeCells count="7">
    <mergeCell ref="A12:H12"/>
    <mergeCell ref="A1:H1"/>
    <mergeCell ref="A2:H2"/>
    <mergeCell ref="A3:H3"/>
    <mergeCell ref="A9:A10"/>
    <mergeCell ref="A7:A8"/>
    <mergeCell ref="A5:A6"/>
  </mergeCells>
  <printOptions horizontalCentered="1"/>
  <pageMargins left="0.19685039370078741" right="0.19685039370078741" top="0.78740157480314965" bottom="0.19685039370078741" header="0.31496062992125984" footer="0.31496062992125984"/>
  <pageSetup paperSize="9"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6"/>
  <sheetViews>
    <sheetView view="pageLayout" topLeftCell="A10" zoomScaleNormal="120" zoomScaleSheetLayoutView="80" workbookViewId="0">
      <selection activeCell="B14" sqref="B14"/>
    </sheetView>
  </sheetViews>
  <sheetFormatPr defaultColWidth="8.7109375" defaultRowHeight="15.75" x14ac:dyDescent="0.25"/>
  <cols>
    <col min="1" max="1" width="21.5703125" style="35" customWidth="1"/>
    <col min="2" max="2" width="52.42578125" style="1" customWidth="1"/>
    <col min="3" max="3" width="8.7109375" style="7" customWidth="1"/>
    <col min="4" max="4" width="15.42578125" style="1" customWidth="1"/>
    <col min="5" max="5" width="14.28515625" style="1" customWidth="1"/>
    <col min="6" max="6" width="11.7109375" style="7" customWidth="1"/>
    <col min="7" max="7" width="13.28515625" style="34" customWidth="1"/>
    <col min="8" max="8" width="13.28515625" style="7" customWidth="1"/>
    <col min="9" max="16384" width="8.7109375" style="1"/>
  </cols>
  <sheetData>
    <row r="1" spans="1:8" x14ac:dyDescent="0.25">
      <c r="A1" s="343" t="str">
        <f>'АИ-80'!A2:H2</f>
        <v xml:space="preserve">Информация об участниках рынков, объемах реализации, размерах долей, коэффициентах рыночной концентрации </v>
      </c>
      <c r="B1" s="343"/>
      <c r="C1" s="343"/>
      <c r="D1" s="343"/>
      <c r="E1" s="343"/>
      <c r="F1" s="343"/>
      <c r="G1" s="343"/>
      <c r="H1" s="343"/>
    </row>
    <row r="2" spans="1:8" ht="16.5" thickBot="1" x14ac:dyDescent="0.3">
      <c r="A2" s="313" t="s">
        <v>208</v>
      </c>
      <c r="B2" s="313"/>
      <c r="C2" s="313"/>
      <c r="D2" s="313"/>
      <c r="E2" s="313"/>
      <c r="F2" s="313"/>
      <c r="G2" s="313"/>
      <c r="H2" s="313"/>
    </row>
    <row r="3" spans="1:8" ht="48" thickBot="1" x14ac:dyDescent="0.3">
      <c r="A3" s="86" t="s">
        <v>111</v>
      </c>
      <c r="B3" s="87" t="s">
        <v>112</v>
      </c>
      <c r="C3" s="136" t="s">
        <v>122</v>
      </c>
      <c r="D3" s="87" t="s">
        <v>110</v>
      </c>
      <c r="E3" s="87" t="s">
        <v>113</v>
      </c>
      <c r="F3" s="87" t="s">
        <v>206</v>
      </c>
      <c r="G3" s="91" t="s">
        <v>114</v>
      </c>
      <c r="H3" s="137" t="s">
        <v>115</v>
      </c>
    </row>
    <row r="4" spans="1:8" ht="66" customHeight="1" x14ac:dyDescent="0.25">
      <c r="A4" s="314" t="s">
        <v>4</v>
      </c>
      <c r="B4" s="135" t="s">
        <v>215</v>
      </c>
      <c r="C4" s="198">
        <v>45</v>
      </c>
      <c r="D4" s="210">
        <v>108146129.539</v>
      </c>
      <c r="E4" s="200">
        <f>D4/D$18*100</f>
        <v>55.468158623277233</v>
      </c>
      <c r="F4" s="336"/>
      <c r="G4" s="201">
        <f t="shared" ref="G4:G18" si="0">E4*E4</f>
        <v>3076.7166210570444</v>
      </c>
      <c r="H4" s="202">
        <v>1</v>
      </c>
    </row>
    <row r="5" spans="1:8" x14ac:dyDescent="0.25">
      <c r="A5" s="337"/>
      <c r="B5" s="134" t="s">
        <v>44</v>
      </c>
      <c r="C5" s="199">
        <v>28</v>
      </c>
      <c r="D5" s="209">
        <v>46578092.373999991</v>
      </c>
      <c r="E5" s="203">
        <f t="shared" ref="E5:E18" si="1">D5/D$18*100</f>
        <v>23.889907361307689</v>
      </c>
      <c r="F5" s="344"/>
      <c r="G5" s="204">
        <f t="shared" si="0"/>
        <v>570.72767373186332</v>
      </c>
      <c r="H5" s="205">
        <v>3</v>
      </c>
    </row>
    <row r="6" spans="1:8" x14ac:dyDescent="0.25">
      <c r="A6" s="337"/>
      <c r="B6" s="134" t="s">
        <v>45</v>
      </c>
      <c r="C6" s="199">
        <v>25</v>
      </c>
      <c r="D6" s="209">
        <v>32707374</v>
      </c>
      <c r="E6" s="203">
        <f t="shared" si="1"/>
        <v>16.77561478081936</v>
      </c>
      <c r="F6" s="322"/>
      <c r="G6" s="204">
        <f t="shared" si="0"/>
        <v>281.42125127444501</v>
      </c>
      <c r="H6" s="205">
        <v>3</v>
      </c>
    </row>
    <row r="7" spans="1:8" x14ac:dyDescent="0.25">
      <c r="A7" s="337"/>
      <c r="B7" s="134" t="s">
        <v>186</v>
      </c>
      <c r="C7" s="199">
        <v>1</v>
      </c>
      <c r="D7" s="209">
        <v>2347055</v>
      </c>
      <c r="E7" s="203">
        <f t="shared" si="1"/>
        <v>1.2038047001081771</v>
      </c>
      <c r="F7" s="146"/>
      <c r="G7" s="204">
        <f t="shared" si="0"/>
        <v>1.4491457560025383</v>
      </c>
      <c r="H7" s="205"/>
    </row>
    <row r="8" spans="1:8" ht="51" customHeight="1" x14ac:dyDescent="0.25">
      <c r="A8" s="337"/>
      <c r="B8" s="133" t="s">
        <v>216</v>
      </c>
      <c r="C8" s="199">
        <v>3</v>
      </c>
      <c r="D8" s="209">
        <v>1523392</v>
      </c>
      <c r="E8" s="203">
        <f t="shared" si="1"/>
        <v>0.78134788051715687</v>
      </c>
      <c r="F8" s="146"/>
      <c r="G8" s="204">
        <f t="shared" si="0"/>
        <v>0.61050451038865328</v>
      </c>
      <c r="H8" s="180"/>
    </row>
    <row r="9" spans="1:8" x14ac:dyDescent="0.25">
      <c r="A9" s="337"/>
      <c r="B9" s="134" t="s">
        <v>188</v>
      </c>
      <c r="C9" s="199" t="s">
        <v>165</v>
      </c>
      <c r="D9" s="209">
        <v>860521</v>
      </c>
      <c r="E9" s="203">
        <f t="shared" si="1"/>
        <v>0.44136129078431841</v>
      </c>
      <c r="F9" s="146"/>
      <c r="G9" s="204">
        <f t="shared" si="0"/>
        <v>0.19479978900279968</v>
      </c>
      <c r="H9" s="180"/>
    </row>
    <row r="10" spans="1:8" x14ac:dyDescent="0.25">
      <c r="A10" s="337"/>
      <c r="B10" s="134" t="s">
        <v>167</v>
      </c>
      <c r="C10" s="199" t="s">
        <v>165</v>
      </c>
      <c r="D10" s="209">
        <v>850353</v>
      </c>
      <c r="E10" s="203">
        <f t="shared" si="1"/>
        <v>0.43614612275855852</v>
      </c>
      <c r="F10" s="146"/>
      <c r="G10" s="204">
        <f t="shared" si="0"/>
        <v>0.19022344039732358</v>
      </c>
      <c r="H10" s="180"/>
    </row>
    <row r="11" spans="1:8" x14ac:dyDescent="0.25">
      <c r="A11" s="337"/>
      <c r="B11" s="134" t="s">
        <v>187</v>
      </c>
      <c r="C11" s="199">
        <v>1</v>
      </c>
      <c r="D11" s="209">
        <v>466535</v>
      </c>
      <c r="E11" s="203">
        <f t="shared" si="1"/>
        <v>0.23928583938807069</v>
      </c>
      <c r="F11" s="146"/>
      <c r="G11" s="204">
        <f t="shared" si="0"/>
        <v>5.7257712931653562E-2</v>
      </c>
      <c r="H11" s="180"/>
    </row>
    <row r="12" spans="1:8" x14ac:dyDescent="0.25">
      <c r="A12" s="337"/>
      <c r="B12" s="134" t="s">
        <v>170</v>
      </c>
      <c r="C12" s="199">
        <v>1</v>
      </c>
      <c r="D12" s="209">
        <v>206960</v>
      </c>
      <c r="E12" s="203">
        <f t="shared" si="1"/>
        <v>0.10614980080756024</v>
      </c>
      <c r="F12" s="146"/>
      <c r="G12" s="204">
        <f t="shared" si="0"/>
        <v>1.1267780211484717E-2</v>
      </c>
      <c r="H12" s="180"/>
    </row>
    <row r="13" spans="1:8" x14ac:dyDescent="0.25">
      <c r="A13" s="337"/>
      <c r="B13" s="134" t="s">
        <v>189</v>
      </c>
      <c r="C13" s="199">
        <v>1</v>
      </c>
      <c r="D13" s="209">
        <v>198203</v>
      </c>
      <c r="E13" s="203">
        <f t="shared" si="1"/>
        <v>0.10165833479638994</v>
      </c>
      <c r="F13" s="146"/>
      <c r="G13" s="204">
        <f t="shared" si="0"/>
        <v>1.0334417033574907E-2</v>
      </c>
      <c r="H13" s="180"/>
    </row>
    <row r="14" spans="1:8" ht="46.5" customHeight="1" x14ac:dyDescent="0.25">
      <c r="A14" s="337"/>
      <c r="B14" s="133" t="s">
        <v>217</v>
      </c>
      <c r="C14" s="199">
        <v>1</v>
      </c>
      <c r="D14" s="209">
        <v>711725.20000000007</v>
      </c>
      <c r="E14" s="203">
        <f t="shared" si="1"/>
        <v>0.36504391288036808</v>
      </c>
      <c r="F14" s="169"/>
      <c r="G14" s="204">
        <f t="shared" si="0"/>
        <v>0.13325705833100976</v>
      </c>
      <c r="H14" s="251"/>
    </row>
    <row r="15" spans="1:8" x14ac:dyDescent="0.25">
      <c r="A15" s="337"/>
      <c r="B15" s="134" t="s">
        <v>47</v>
      </c>
      <c r="C15" s="199">
        <v>1</v>
      </c>
      <c r="D15" s="209">
        <v>177839</v>
      </c>
      <c r="E15" s="203">
        <f t="shared" si="1"/>
        <v>9.1213637542596177E-2</v>
      </c>
      <c r="F15" s="169"/>
      <c r="G15" s="204">
        <f t="shared" si="0"/>
        <v>8.3199276737521109E-3</v>
      </c>
      <c r="H15" s="251"/>
    </row>
    <row r="16" spans="1:8" x14ac:dyDescent="0.25">
      <c r="A16" s="337"/>
      <c r="B16" s="134" t="s">
        <v>172</v>
      </c>
      <c r="C16" s="199">
        <v>1</v>
      </c>
      <c r="D16" s="209">
        <v>154447.70000000001</v>
      </c>
      <c r="E16" s="203">
        <f t="shared" si="1"/>
        <v>7.9216237872950443E-2</v>
      </c>
      <c r="F16" s="169"/>
      <c r="G16" s="204">
        <f t="shared" si="0"/>
        <v>6.2752123427438685E-3</v>
      </c>
      <c r="H16" s="251"/>
    </row>
    <row r="17" spans="1:8" x14ac:dyDescent="0.25">
      <c r="A17" s="337"/>
      <c r="B17" s="134" t="s">
        <v>49</v>
      </c>
      <c r="C17" s="199">
        <v>1</v>
      </c>
      <c r="D17" s="209">
        <v>41122</v>
      </c>
      <c r="E17" s="203">
        <f t="shared" si="1"/>
        <v>2.1091477139584907E-2</v>
      </c>
      <c r="F17" s="146"/>
      <c r="G17" s="204">
        <f t="shared" si="0"/>
        <v>4.4485040792963273E-4</v>
      </c>
      <c r="H17" s="180"/>
    </row>
    <row r="18" spans="1:8" ht="16.5" thickBot="1" x14ac:dyDescent="0.3">
      <c r="A18" s="315"/>
      <c r="B18" s="132" t="s">
        <v>108</v>
      </c>
      <c r="C18" s="158">
        <f>SUM(C4:C17)</f>
        <v>109</v>
      </c>
      <c r="D18" s="163">
        <f>SUM(D4:D17)</f>
        <v>194969748.81299996</v>
      </c>
      <c r="E18" s="155">
        <f t="shared" si="1"/>
        <v>100</v>
      </c>
      <c r="F18" s="175">
        <f>E4+E5+E6</f>
        <v>96.133680765404279</v>
      </c>
      <c r="G18" s="165">
        <f t="shared" si="0"/>
        <v>10000</v>
      </c>
      <c r="H18" s="181"/>
    </row>
    <row r="19" spans="1:8" ht="47.45" customHeight="1" x14ac:dyDescent="0.25">
      <c r="A19" s="318" t="s">
        <v>159</v>
      </c>
      <c r="B19" s="152" t="s">
        <v>158</v>
      </c>
      <c r="C19" s="198">
        <v>1</v>
      </c>
      <c r="D19" s="210">
        <v>3151478.3200000003</v>
      </c>
      <c r="E19" s="200">
        <f>D19/D$21*100</f>
        <v>99.377087579632146</v>
      </c>
      <c r="F19" s="154"/>
      <c r="G19" s="220">
        <f t="shared" ref="G19:G76" si="2">E19*E19</f>
        <v>9875.8055358098773</v>
      </c>
      <c r="H19" s="221">
        <v>1</v>
      </c>
    </row>
    <row r="20" spans="1:8" ht="47.45" customHeight="1" x14ac:dyDescent="0.25">
      <c r="A20" s="318"/>
      <c r="B20" s="139" t="s">
        <v>200</v>
      </c>
      <c r="C20" s="199">
        <v>1</v>
      </c>
      <c r="D20" s="209">
        <v>19754</v>
      </c>
      <c r="E20" s="203">
        <f>D20/D$21*100</f>
        <v>0.62291242036786498</v>
      </c>
      <c r="F20" s="166"/>
      <c r="G20" s="220">
        <f t="shared" si="2"/>
        <v>0.38801988344855176</v>
      </c>
      <c r="H20" s="182"/>
    </row>
    <row r="21" spans="1:8" ht="16.5" thickBot="1" x14ac:dyDescent="0.3">
      <c r="A21" s="342"/>
      <c r="B21" s="132" t="s">
        <v>108</v>
      </c>
      <c r="C21" s="156">
        <f>SUM(C19:C20)</f>
        <v>2</v>
      </c>
      <c r="D21" s="159">
        <f t="shared" ref="D21:G21" si="3">SUM(D19:D20)</f>
        <v>3171232.3200000003</v>
      </c>
      <c r="E21" s="156">
        <f t="shared" si="3"/>
        <v>100.00000000000001</v>
      </c>
      <c r="F21" s="156">
        <f>E19</f>
        <v>99.377087579632146</v>
      </c>
      <c r="G21" s="156">
        <f t="shared" si="3"/>
        <v>9876.1935556933258</v>
      </c>
      <c r="H21" s="183"/>
    </row>
    <row r="22" spans="1:8" ht="47.25" x14ac:dyDescent="0.25">
      <c r="A22" s="317" t="s">
        <v>160</v>
      </c>
      <c r="B22" s="138" t="s">
        <v>158</v>
      </c>
      <c r="C22" s="198">
        <v>1</v>
      </c>
      <c r="D22" s="210">
        <v>3411748.73</v>
      </c>
      <c r="E22" s="291">
        <f>D22/D$23*100</f>
        <v>100</v>
      </c>
      <c r="F22" s="290"/>
      <c r="G22" s="201">
        <f t="shared" si="2"/>
        <v>10000</v>
      </c>
      <c r="H22" s="234">
        <v>1</v>
      </c>
    </row>
    <row r="23" spans="1:8" ht="16.5" thickBot="1" x14ac:dyDescent="0.3">
      <c r="A23" s="342"/>
      <c r="B23" s="132" t="s">
        <v>108</v>
      </c>
      <c r="C23" s="156">
        <f>SUM(C22)</f>
        <v>1</v>
      </c>
      <c r="D23" s="159">
        <f>SUM(D22)</f>
        <v>3411748.73</v>
      </c>
      <c r="E23" s="156">
        <f>SUM(E22)</f>
        <v>100</v>
      </c>
      <c r="F23" s="156">
        <f>E22</f>
        <v>100</v>
      </c>
      <c r="G23" s="156">
        <f>SUM(G22)</f>
        <v>10000</v>
      </c>
      <c r="H23" s="183"/>
    </row>
    <row r="24" spans="1:8" ht="52.5" customHeight="1" x14ac:dyDescent="0.25">
      <c r="A24" s="314" t="s">
        <v>131</v>
      </c>
      <c r="B24" s="92" t="s">
        <v>44</v>
      </c>
      <c r="C24" s="198">
        <v>1</v>
      </c>
      <c r="D24" s="210">
        <v>1014116.1939999999</v>
      </c>
      <c r="E24" s="291">
        <f>D24/D$26*100</f>
        <v>86.878310353657568</v>
      </c>
      <c r="F24" s="290"/>
      <c r="G24" s="201">
        <f t="shared" si="2"/>
        <v>7547.8408099064436</v>
      </c>
      <c r="H24" s="202">
        <v>1</v>
      </c>
    </row>
    <row r="25" spans="1:8" ht="52.5" customHeight="1" x14ac:dyDescent="0.25">
      <c r="A25" s="337"/>
      <c r="B25" s="142" t="s">
        <v>213</v>
      </c>
      <c r="C25" s="199" t="s">
        <v>165</v>
      </c>
      <c r="D25" s="209">
        <v>153167.31999999998</v>
      </c>
      <c r="E25" s="292">
        <f>D25/D$26*100</f>
        <v>13.121689646342421</v>
      </c>
      <c r="F25" s="286"/>
      <c r="G25" s="204">
        <f t="shared" si="2"/>
        <v>172.17873917492989</v>
      </c>
      <c r="H25" s="180"/>
    </row>
    <row r="26" spans="1:8" ht="16.5" thickBot="1" x14ac:dyDescent="0.3">
      <c r="A26" s="315"/>
      <c r="B26" s="132" t="s">
        <v>108</v>
      </c>
      <c r="C26" s="156">
        <f>SUM(C24:C25)</f>
        <v>1</v>
      </c>
      <c r="D26" s="159">
        <f>SUM(D24:D25)</f>
        <v>1167283.514</v>
      </c>
      <c r="E26" s="156">
        <f>SUM(E24:E24)</f>
        <v>86.878310353657568</v>
      </c>
      <c r="F26" s="156">
        <f>E24</f>
        <v>86.878310353657568</v>
      </c>
      <c r="G26" s="156">
        <f>SUM(G24:G25)</f>
        <v>7720.019549081373</v>
      </c>
      <c r="H26" s="183"/>
    </row>
    <row r="27" spans="1:8" ht="47.25" x14ac:dyDescent="0.25">
      <c r="A27" s="338" t="s">
        <v>161</v>
      </c>
      <c r="B27" s="152" t="s">
        <v>158</v>
      </c>
      <c r="C27" s="252">
        <v>1</v>
      </c>
      <c r="D27" s="253">
        <v>2079586.7599999998</v>
      </c>
      <c r="E27" s="219">
        <f>D27/D28*100</f>
        <v>100</v>
      </c>
      <c r="F27" s="176"/>
      <c r="G27" s="220">
        <f t="shared" si="2"/>
        <v>10000</v>
      </c>
      <c r="H27" s="221">
        <v>1</v>
      </c>
    </row>
    <row r="28" spans="1:8" ht="16.5" thickBot="1" x14ac:dyDescent="0.3">
      <c r="A28" s="316"/>
      <c r="B28" s="140" t="s">
        <v>108</v>
      </c>
      <c r="C28" s="157">
        <f>SUM(C27)</f>
        <v>1</v>
      </c>
      <c r="D28" s="161">
        <f t="shared" ref="D28:G28" si="4">SUM(D27)</f>
        <v>2079586.7599999998</v>
      </c>
      <c r="E28" s="157">
        <f t="shared" si="4"/>
        <v>100</v>
      </c>
      <c r="F28" s="157">
        <f>E27</f>
        <v>100</v>
      </c>
      <c r="G28" s="157">
        <f t="shared" si="4"/>
        <v>10000</v>
      </c>
      <c r="H28" s="185"/>
    </row>
    <row r="29" spans="1:8" ht="47.25" x14ac:dyDescent="0.25">
      <c r="A29" s="314" t="s">
        <v>132</v>
      </c>
      <c r="B29" s="138" t="s">
        <v>158</v>
      </c>
      <c r="C29" s="198">
        <v>2</v>
      </c>
      <c r="D29" s="210">
        <v>2870834.3300000005</v>
      </c>
      <c r="E29" s="200">
        <f>D29/D30*100</f>
        <v>100</v>
      </c>
      <c r="F29" s="167"/>
      <c r="G29" s="201">
        <f t="shared" si="2"/>
        <v>10000</v>
      </c>
      <c r="H29" s="265">
        <v>1</v>
      </c>
    </row>
    <row r="30" spans="1:8" ht="16.5" thickBot="1" x14ac:dyDescent="0.3">
      <c r="A30" s="316"/>
      <c r="B30" s="140" t="s">
        <v>108</v>
      </c>
      <c r="C30" s="144">
        <f>SUM(C28)</f>
        <v>1</v>
      </c>
      <c r="D30" s="160">
        <f>SUM(D29)</f>
        <v>2870834.3300000005</v>
      </c>
      <c r="E30" s="144">
        <f>SUM(E28)</f>
        <v>100</v>
      </c>
      <c r="F30" s="144">
        <f>E28</f>
        <v>100</v>
      </c>
      <c r="G30" s="144">
        <f>SUM(G28)</f>
        <v>10000</v>
      </c>
      <c r="H30" s="184"/>
    </row>
    <row r="31" spans="1:8" ht="47.45" customHeight="1" x14ac:dyDescent="0.25">
      <c r="A31" s="314" t="s">
        <v>133</v>
      </c>
      <c r="B31" s="92" t="s">
        <v>190</v>
      </c>
      <c r="C31" s="198">
        <v>2</v>
      </c>
      <c r="D31" s="210">
        <v>5328140.2799999993</v>
      </c>
      <c r="E31" s="200">
        <f>D31/D$35*100</f>
        <v>86.709301479795869</v>
      </c>
      <c r="F31" s="168"/>
      <c r="G31" s="201">
        <f t="shared" si="2"/>
        <v>7518.5029631141297</v>
      </c>
      <c r="H31" s="234">
        <v>1</v>
      </c>
    </row>
    <row r="32" spans="1:8" ht="18.75" customHeight="1" x14ac:dyDescent="0.25">
      <c r="A32" s="337"/>
      <c r="B32" s="142" t="s">
        <v>54</v>
      </c>
      <c r="C32" s="199">
        <v>1</v>
      </c>
      <c r="D32" s="209">
        <v>406260</v>
      </c>
      <c r="E32" s="203">
        <f t="shared" ref="E32:E34" si="5">D32/D$35*100</f>
        <v>6.6114101671478283</v>
      </c>
      <c r="F32" s="169"/>
      <c r="G32" s="204">
        <f t="shared" si="2"/>
        <v>43.710744398265675</v>
      </c>
      <c r="H32" s="186"/>
    </row>
    <row r="33" spans="1:8" x14ac:dyDescent="0.25">
      <c r="A33" s="337"/>
      <c r="B33" s="142" t="s">
        <v>53</v>
      </c>
      <c r="C33" s="199">
        <v>2</v>
      </c>
      <c r="D33" s="209">
        <v>263533</v>
      </c>
      <c r="E33" s="203">
        <f t="shared" si="5"/>
        <v>4.2886938305000957</v>
      </c>
      <c r="F33" s="169"/>
      <c r="G33" s="204">
        <f t="shared" si="2"/>
        <v>18.392894771769583</v>
      </c>
      <c r="H33" s="186"/>
    </row>
    <row r="34" spans="1:8" x14ac:dyDescent="0.25">
      <c r="A34" s="337"/>
      <c r="B34" s="142" t="s">
        <v>55</v>
      </c>
      <c r="C34" s="199">
        <v>1</v>
      </c>
      <c r="D34" s="209">
        <v>146898</v>
      </c>
      <c r="E34" s="203">
        <f t="shared" si="5"/>
        <v>2.3905945225561998</v>
      </c>
      <c r="F34" s="173"/>
      <c r="G34" s="204">
        <f t="shared" si="2"/>
        <v>5.7149421712757045</v>
      </c>
      <c r="H34" s="186"/>
    </row>
    <row r="35" spans="1:8" ht="16.5" thickBot="1" x14ac:dyDescent="0.3">
      <c r="A35" s="315"/>
      <c r="B35" s="132" t="s">
        <v>108</v>
      </c>
      <c r="C35" s="212">
        <f>SUM(C31:C34)</f>
        <v>6</v>
      </c>
      <c r="D35" s="213">
        <f>SUM(D31:D34)</f>
        <v>6144831.2799999993</v>
      </c>
      <c r="E35" s="214">
        <f>SUM(E31:E34)</f>
        <v>99.999999999999986</v>
      </c>
      <c r="F35" s="156">
        <f>E31</f>
        <v>86.709301479795869</v>
      </c>
      <c r="G35" s="156">
        <f>SUM(G31:G34)</f>
        <v>7586.3215444554407</v>
      </c>
      <c r="H35" s="183"/>
    </row>
    <row r="36" spans="1:8" ht="63" x14ac:dyDescent="0.25">
      <c r="A36" s="338" t="s">
        <v>134</v>
      </c>
      <c r="B36" s="148" t="s">
        <v>190</v>
      </c>
      <c r="C36" s="252">
        <v>3</v>
      </c>
      <c r="D36" s="253">
        <v>6090459.2899999991</v>
      </c>
      <c r="E36" s="219">
        <f>D36/D$44*100</f>
        <v>57.157689309440983</v>
      </c>
      <c r="F36" s="322"/>
      <c r="G36" s="220">
        <f t="shared" si="2"/>
        <v>3267.0014471945838</v>
      </c>
      <c r="H36" s="221">
        <v>3</v>
      </c>
    </row>
    <row r="37" spans="1:8" x14ac:dyDescent="0.25">
      <c r="A37" s="337"/>
      <c r="B37" s="142" t="s">
        <v>45</v>
      </c>
      <c r="C37" s="199">
        <v>1</v>
      </c>
      <c r="D37" s="209">
        <v>2064010</v>
      </c>
      <c r="E37" s="203">
        <f t="shared" ref="E37:E43" si="6">D37/D$44*100</f>
        <v>19.370303074725797</v>
      </c>
      <c r="F37" s="323"/>
      <c r="G37" s="204">
        <f t="shared" si="2"/>
        <v>375.20864120673167</v>
      </c>
      <c r="H37" s="186">
        <v>3</v>
      </c>
    </row>
    <row r="38" spans="1:8" x14ac:dyDescent="0.25">
      <c r="A38" s="337"/>
      <c r="B38" s="142" t="s">
        <v>57</v>
      </c>
      <c r="C38" s="199">
        <v>2</v>
      </c>
      <c r="D38" s="209">
        <v>566250</v>
      </c>
      <c r="E38" s="203">
        <f t="shared" si="6"/>
        <v>5.3141380691292595</v>
      </c>
      <c r="F38" s="169"/>
      <c r="G38" s="204">
        <f t="shared" si="2"/>
        <v>28.240063417768855</v>
      </c>
      <c r="H38" s="186"/>
    </row>
    <row r="39" spans="1:8" ht="47.25" x14ac:dyDescent="0.25">
      <c r="A39" s="337"/>
      <c r="B39" s="142" t="s">
        <v>204</v>
      </c>
      <c r="C39" s="199">
        <v>1</v>
      </c>
      <c r="D39" s="209">
        <v>557136</v>
      </c>
      <c r="E39" s="203">
        <f t="shared" si="6"/>
        <v>5.2286050812934199</v>
      </c>
      <c r="F39" s="173"/>
      <c r="G39" s="204">
        <f t="shared" si="2"/>
        <v>27.33831109612737</v>
      </c>
      <c r="H39" s="186"/>
    </row>
    <row r="40" spans="1:8" x14ac:dyDescent="0.25">
      <c r="A40" s="337"/>
      <c r="B40" s="142" t="s">
        <v>44</v>
      </c>
      <c r="C40" s="199">
        <v>2</v>
      </c>
      <c r="D40" s="209">
        <v>523863.68500000006</v>
      </c>
      <c r="E40" s="203">
        <f t="shared" si="6"/>
        <v>4.9163513492147271</v>
      </c>
      <c r="F40" s="173"/>
      <c r="G40" s="204">
        <f t="shared" si="2"/>
        <v>24.170510588925467</v>
      </c>
      <c r="H40" s="186"/>
    </row>
    <row r="41" spans="1:8" x14ac:dyDescent="0.25">
      <c r="A41" s="337"/>
      <c r="B41" s="142" t="s">
        <v>167</v>
      </c>
      <c r="C41" s="199" t="s">
        <v>165</v>
      </c>
      <c r="D41" s="209">
        <v>461558</v>
      </c>
      <c r="E41" s="203">
        <f t="shared" si="6"/>
        <v>4.3316254991808609</v>
      </c>
      <c r="F41" s="173"/>
      <c r="G41" s="204">
        <f t="shared" si="2"/>
        <v>18.762979465153844</v>
      </c>
      <c r="H41" s="186"/>
    </row>
    <row r="42" spans="1:8" x14ac:dyDescent="0.25">
      <c r="A42" s="337"/>
      <c r="B42" s="142" t="s">
        <v>186</v>
      </c>
      <c r="C42" s="199" t="s">
        <v>165</v>
      </c>
      <c r="D42" s="209">
        <v>274064</v>
      </c>
      <c r="E42" s="203">
        <f t="shared" si="6"/>
        <v>2.5720334406672696</v>
      </c>
      <c r="F42" s="173"/>
      <c r="G42" s="204">
        <f t="shared" si="2"/>
        <v>6.6153560199107133</v>
      </c>
      <c r="H42" s="186"/>
    </row>
    <row r="43" spans="1:8" x14ac:dyDescent="0.25">
      <c r="A43" s="337"/>
      <c r="B43" s="142" t="s">
        <v>58</v>
      </c>
      <c r="C43" s="199">
        <v>1</v>
      </c>
      <c r="D43" s="209">
        <v>118197</v>
      </c>
      <c r="E43" s="203">
        <f t="shared" si="6"/>
        <v>1.1092541763476753</v>
      </c>
      <c r="F43" s="173"/>
      <c r="G43" s="204">
        <f t="shared" si="2"/>
        <v>1.2304448277447595</v>
      </c>
      <c r="H43" s="186"/>
    </row>
    <row r="44" spans="1:8" ht="16.5" thickBot="1" x14ac:dyDescent="0.3">
      <c r="A44" s="315"/>
      <c r="B44" s="132" t="s">
        <v>108</v>
      </c>
      <c r="C44" s="158">
        <f>SUM(C36:C43)</f>
        <v>10</v>
      </c>
      <c r="D44" s="189">
        <f>SUM(D36:D43)</f>
        <v>10655537.975</v>
      </c>
      <c r="E44" s="175">
        <f>SUM(E36:E43)</f>
        <v>99.999999999999986</v>
      </c>
      <c r="F44" s="156">
        <f>E36+E37</f>
        <v>76.52799238416678</v>
      </c>
      <c r="G44" s="156">
        <f>SUM(G36:G43)</f>
        <v>3748.5677538169462</v>
      </c>
      <c r="H44" s="187"/>
    </row>
    <row r="45" spans="1:8" x14ac:dyDescent="0.25">
      <c r="A45" s="314" t="s">
        <v>207</v>
      </c>
      <c r="B45" s="145" t="s">
        <v>44</v>
      </c>
      <c r="C45" s="198">
        <v>1</v>
      </c>
      <c r="D45" s="210">
        <v>1299842.1459999997</v>
      </c>
      <c r="E45" s="291">
        <f>D45/D47*100</f>
        <v>84.247444815979605</v>
      </c>
      <c r="F45" s="287"/>
      <c r="G45" s="201">
        <f t="shared" si="2"/>
        <v>7097.6319580215286</v>
      </c>
      <c r="H45" s="234">
        <v>3</v>
      </c>
    </row>
    <row r="46" spans="1:8" ht="48.75" customHeight="1" x14ac:dyDescent="0.25">
      <c r="A46" s="337"/>
      <c r="B46" s="142" t="s">
        <v>213</v>
      </c>
      <c r="C46" s="199" t="s">
        <v>165</v>
      </c>
      <c r="D46" s="209">
        <v>243043.99</v>
      </c>
      <c r="E46" s="292">
        <f>D46/D47*100</f>
        <v>15.7525551840204</v>
      </c>
      <c r="F46" s="286"/>
      <c r="G46" s="204">
        <f t="shared" si="2"/>
        <v>248.14299482560799</v>
      </c>
      <c r="H46" s="236">
        <v>3</v>
      </c>
    </row>
    <row r="47" spans="1:8" ht="15.75" customHeight="1" thickBot="1" x14ac:dyDescent="0.3">
      <c r="A47" s="315"/>
      <c r="B47" s="132" t="s">
        <v>108</v>
      </c>
      <c r="C47" s="190">
        <f>SUM(C45:C46)</f>
        <v>1</v>
      </c>
      <c r="D47" s="189">
        <f t="shared" ref="D47:E47" si="7">SUM(D45:D46)</f>
        <v>1542886.1359999997</v>
      </c>
      <c r="E47" s="190">
        <f t="shared" si="7"/>
        <v>100</v>
      </c>
      <c r="F47" s="191">
        <f>E45+E46</f>
        <v>100</v>
      </c>
      <c r="G47" s="192">
        <f>SUM(G45:G46)</f>
        <v>7345.7749528471368</v>
      </c>
      <c r="H47" s="266"/>
    </row>
    <row r="48" spans="1:8" ht="63" x14ac:dyDescent="0.25">
      <c r="A48" s="319" t="s">
        <v>136</v>
      </c>
      <c r="B48" s="92" t="s">
        <v>190</v>
      </c>
      <c r="C48" s="252">
        <v>2</v>
      </c>
      <c r="D48" s="253">
        <v>4316345.9300000006</v>
      </c>
      <c r="E48" s="219">
        <f>D48/D$49*100</f>
        <v>100</v>
      </c>
      <c r="F48" s="168"/>
      <c r="G48" s="201">
        <f t="shared" si="2"/>
        <v>10000</v>
      </c>
      <c r="H48" s="234">
        <v>1</v>
      </c>
    </row>
    <row r="49" spans="1:8" ht="16.5" thickBot="1" x14ac:dyDescent="0.3">
      <c r="A49" s="321"/>
      <c r="B49" s="132" t="s">
        <v>108</v>
      </c>
      <c r="C49" s="149">
        <f>SUM(C48)</f>
        <v>2</v>
      </c>
      <c r="D49" s="189">
        <f>SUM(D48)</f>
        <v>4316345.9300000006</v>
      </c>
      <c r="E49" s="156">
        <f>SUM(E48)</f>
        <v>100</v>
      </c>
      <c r="F49" s="193"/>
      <c r="G49" s="192">
        <f>SUM(G48)</f>
        <v>10000</v>
      </c>
      <c r="H49" s="267"/>
    </row>
    <row r="50" spans="1:8" ht="63" x14ac:dyDescent="0.25">
      <c r="A50" s="339" t="s">
        <v>137</v>
      </c>
      <c r="B50" s="92" t="s">
        <v>190</v>
      </c>
      <c r="C50" s="252">
        <v>2</v>
      </c>
      <c r="D50" s="253">
        <v>2118289.73</v>
      </c>
      <c r="E50" s="219">
        <f>D50/D$53*100</f>
        <v>59.273285768153059</v>
      </c>
      <c r="F50" s="325"/>
      <c r="G50" s="201">
        <f t="shared" si="2"/>
        <v>3513.3224057531361</v>
      </c>
      <c r="H50" s="234">
        <v>1</v>
      </c>
    </row>
    <row r="51" spans="1:8" ht="63" x14ac:dyDescent="0.25">
      <c r="A51" s="340"/>
      <c r="B51" s="142" t="s">
        <v>191</v>
      </c>
      <c r="C51" s="252">
        <v>1</v>
      </c>
      <c r="D51" s="253">
        <v>1015301</v>
      </c>
      <c r="E51" s="219">
        <f t="shared" ref="E51:E52" si="8">D51/D$53*100</f>
        <v>28.409818289442196</v>
      </c>
      <c r="F51" s="326"/>
      <c r="G51" s="204">
        <f t="shared" si="2"/>
        <v>807.11777523912428</v>
      </c>
      <c r="H51" s="236">
        <v>3</v>
      </c>
    </row>
    <row r="52" spans="1:8" ht="49.5" customHeight="1" x14ac:dyDescent="0.25">
      <c r="A52" s="340"/>
      <c r="B52" s="142" t="s">
        <v>44</v>
      </c>
      <c r="C52" s="252">
        <v>1</v>
      </c>
      <c r="D52" s="253">
        <v>440177.288</v>
      </c>
      <c r="E52" s="219">
        <f t="shared" si="8"/>
        <v>12.316895942404731</v>
      </c>
      <c r="F52" s="326"/>
      <c r="G52" s="204">
        <f t="shared" si="2"/>
        <v>151.70592565602612</v>
      </c>
      <c r="H52" s="236">
        <v>3</v>
      </c>
    </row>
    <row r="53" spans="1:8" ht="16.5" thickBot="1" x14ac:dyDescent="0.3">
      <c r="A53" s="341"/>
      <c r="B53" s="132" t="s">
        <v>108</v>
      </c>
      <c r="C53" s="149">
        <f>SUM(C50:C52)</f>
        <v>4</v>
      </c>
      <c r="D53" s="163">
        <f>SUM(D50:D52)</f>
        <v>3573768.0180000002</v>
      </c>
      <c r="E53" s="156">
        <f>SUM(E50:E52)</f>
        <v>99.999999999999986</v>
      </c>
      <c r="F53" s="175">
        <f>E52+E51+E50</f>
        <v>99.999999999999986</v>
      </c>
      <c r="G53" s="192">
        <f>SUM(G50:G52)</f>
        <v>4472.1461066482861</v>
      </c>
      <c r="H53" s="268"/>
    </row>
    <row r="54" spans="1:8" ht="63" x14ac:dyDescent="0.25">
      <c r="A54" s="319" t="s">
        <v>138</v>
      </c>
      <c r="B54" s="92" t="s">
        <v>190</v>
      </c>
      <c r="C54" s="252">
        <v>2</v>
      </c>
      <c r="D54" s="253">
        <v>4992284.7700000005</v>
      </c>
      <c r="E54" s="219">
        <f>D54/D$59*100</f>
        <v>71.510201353824698</v>
      </c>
      <c r="F54" s="355"/>
      <c r="G54" s="201">
        <f t="shared" si="2"/>
        <v>5113.7088976645518</v>
      </c>
      <c r="H54" s="234">
        <v>1</v>
      </c>
    </row>
    <row r="55" spans="1:8" x14ac:dyDescent="0.25">
      <c r="A55" s="320"/>
      <c r="B55" s="142" t="s">
        <v>44</v>
      </c>
      <c r="C55" s="252">
        <v>1</v>
      </c>
      <c r="D55" s="253">
        <v>724182.6370000001</v>
      </c>
      <c r="E55" s="219">
        <f t="shared" ref="E55:E58" si="9">D55/D$59*100</f>
        <v>10.373295710215213</v>
      </c>
      <c r="F55" s="356"/>
      <c r="G55" s="204">
        <f t="shared" si="2"/>
        <v>107.60526389156935</v>
      </c>
      <c r="H55" s="236">
        <v>3</v>
      </c>
    </row>
    <row r="56" spans="1:8" x14ac:dyDescent="0.25">
      <c r="A56" s="320"/>
      <c r="B56" s="142" t="s">
        <v>65</v>
      </c>
      <c r="C56" s="252">
        <v>1</v>
      </c>
      <c r="D56" s="253">
        <v>684058</v>
      </c>
      <c r="E56" s="219">
        <f t="shared" si="9"/>
        <v>9.798544668695774</v>
      </c>
      <c r="F56" s="356"/>
      <c r="G56" s="204">
        <f t="shared" si="2"/>
        <v>96.011477624426377</v>
      </c>
      <c r="H56" s="285" t="s">
        <v>124</v>
      </c>
    </row>
    <row r="57" spans="1:8" x14ac:dyDescent="0.25">
      <c r="A57" s="320"/>
      <c r="B57" s="142" t="s">
        <v>45</v>
      </c>
      <c r="C57" s="252">
        <v>1</v>
      </c>
      <c r="D57" s="253">
        <v>530920</v>
      </c>
      <c r="E57" s="219">
        <f t="shared" si="9"/>
        <v>7.604974045335279</v>
      </c>
      <c r="F57" s="178"/>
      <c r="G57" s="204">
        <f t="shared" si="2"/>
        <v>57.835630230223238</v>
      </c>
      <c r="H57" s="236"/>
    </row>
    <row r="58" spans="1:8" x14ac:dyDescent="0.25">
      <c r="A58" s="320"/>
      <c r="B58" s="142" t="s">
        <v>128</v>
      </c>
      <c r="C58" s="252" t="s">
        <v>165</v>
      </c>
      <c r="D58" s="253">
        <v>49775</v>
      </c>
      <c r="E58" s="219">
        <f t="shared" si="9"/>
        <v>0.71298422192903554</v>
      </c>
      <c r="F58" s="171"/>
      <c r="G58" s="204">
        <f t="shared" si="2"/>
        <v>0.50834650071975218</v>
      </c>
      <c r="H58" s="269"/>
    </row>
    <row r="59" spans="1:8" ht="16.5" thickBot="1" x14ac:dyDescent="0.3">
      <c r="A59" s="321"/>
      <c r="B59" s="132" t="s">
        <v>108</v>
      </c>
      <c r="C59" s="149">
        <f>SUM(C54:C58)</f>
        <v>5</v>
      </c>
      <c r="D59" s="163">
        <f>SUM(D54:D58)</f>
        <v>6981220.4070000006</v>
      </c>
      <c r="E59" s="149">
        <f>SUM(E54:E58)</f>
        <v>100</v>
      </c>
      <c r="F59" s="175">
        <f>E54+E55+E56</f>
        <v>91.682041732735684</v>
      </c>
      <c r="G59" s="192">
        <f>SUM(G54:G58)</f>
        <v>5375.6696159114908</v>
      </c>
      <c r="H59" s="267"/>
    </row>
    <row r="60" spans="1:8" ht="63" x14ac:dyDescent="0.25">
      <c r="A60" s="319" t="s">
        <v>139</v>
      </c>
      <c r="B60" s="92" t="s">
        <v>190</v>
      </c>
      <c r="C60" s="198">
        <v>1</v>
      </c>
      <c r="D60" s="210">
        <v>3192275.53</v>
      </c>
      <c r="E60" s="291">
        <f>D60/D61*100</f>
        <v>100</v>
      </c>
      <c r="F60" s="290"/>
      <c r="G60" s="201">
        <f t="shared" si="2"/>
        <v>10000</v>
      </c>
      <c r="H60" s="234">
        <v>1</v>
      </c>
    </row>
    <row r="61" spans="1:8" ht="16.5" thickBot="1" x14ac:dyDescent="0.3">
      <c r="A61" s="321"/>
      <c r="B61" s="132" t="s">
        <v>108</v>
      </c>
      <c r="C61" s="156">
        <f>SUM(C60)</f>
        <v>1</v>
      </c>
      <c r="D61" s="159">
        <f>SUM(D60)</f>
        <v>3192275.53</v>
      </c>
      <c r="E61" s="156">
        <f>SUM(E60)</f>
        <v>100</v>
      </c>
      <c r="F61" s="156">
        <f>E60</f>
        <v>100</v>
      </c>
      <c r="G61" s="156">
        <f>SUM(G60)</f>
        <v>10000</v>
      </c>
      <c r="H61" s="96"/>
    </row>
    <row r="62" spans="1:8" ht="63" x14ac:dyDescent="0.25">
      <c r="A62" s="319" t="s">
        <v>162</v>
      </c>
      <c r="B62" s="92" t="s">
        <v>190</v>
      </c>
      <c r="C62" s="198">
        <v>1</v>
      </c>
      <c r="D62" s="210">
        <v>2954310.4799999995</v>
      </c>
      <c r="E62" s="291">
        <f>D62/D$66*100</f>
        <v>87.667848481532857</v>
      </c>
      <c r="F62" s="290"/>
      <c r="G62" s="201">
        <f t="shared" si="2"/>
        <v>7685.6516573810031</v>
      </c>
      <c r="H62" s="234">
        <v>1</v>
      </c>
    </row>
    <row r="63" spans="1:8" x14ac:dyDescent="0.25">
      <c r="A63" s="320"/>
      <c r="B63" s="134" t="s">
        <v>185</v>
      </c>
      <c r="C63" s="252">
        <v>1</v>
      </c>
      <c r="D63" s="253">
        <v>196035</v>
      </c>
      <c r="E63" s="293">
        <f t="shared" ref="E63:E65" si="10">D63/D$66*100</f>
        <v>5.817251366578537</v>
      </c>
      <c r="F63" s="286"/>
      <c r="G63" s="204">
        <f t="shared" si="2"/>
        <v>33.840413461959855</v>
      </c>
      <c r="H63" s="236"/>
    </row>
    <row r="64" spans="1:8" x14ac:dyDescent="0.25">
      <c r="A64" s="320"/>
      <c r="B64" s="134" t="s">
        <v>55</v>
      </c>
      <c r="C64" s="252">
        <v>1</v>
      </c>
      <c r="D64" s="253">
        <v>120222</v>
      </c>
      <c r="E64" s="293">
        <f t="shared" si="10"/>
        <v>3.5675343371989943</v>
      </c>
      <c r="F64" s="289"/>
      <c r="G64" s="204">
        <f t="shared" si="2"/>
        <v>12.727301247093868</v>
      </c>
      <c r="H64" s="236"/>
    </row>
    <row r="65" spans="1:8" x14ac:dyDescent="0.25">
      <c r="A65" s="320"/>
      <c r="B65" s="134" t="s">
        <v>72</v>
      </c>
      <c r="C65" s="252">
        <v>1</v>
      </c>
      <c r="D65" s="253">
        <v>99323</v>
      </c>
      <c r="E65" s="293">
        <f t="shared" si="10"/>
        <v>2.947365814689622</v>
      </c>
      <c r="F65" s="288"/>
      <c r="G65" s="204">
        <f t="shared" si="2"/>
        <v>8.6869652456010193</v>
      </c>
      <c r="H65" s="236"/>
    </row>
    <row r="66" spans="1:8" ht="16.5" thickBot="1" x14ac:dyDescent="0.3">
      <c r="A66" s="321"/>
      <c r="B66" s="132" t="s">
        <v>108</v>
      </c>
      <c r="C66" s="149">
        <f>SUM(C62:C65)</f>
        <v>4</v>
      </c>
      <c r="D66" s="163">
        <f>SUM(D62:D65)</f>
        <v>3369890.4799999995</v>
      </c>
      <c r="E66" s="175">
        <f>SUM(E62:E65)</f>
        <v>100</v>
      </c>
      <c r="F66" s="175">
        <f>E62</f>
        <v>87.667848481532857</v>
      </c>
      <c r="G66" s="192">
        <f>SUM(G62:G65)</f>
        <v>7740.9063373356576</v>
      </c>
      <c r="H66" s="96"/>
    </row>
    <row r="67" spans="1:8" ht="63" x14ac:dyDescent="0.25">
      <c r="A67" s="319" t="s">
        <v>140</v>
      </c>
      <c r="B67" s="92" t="s">
        <v>190</v>
      </c>
      <c r="C67" s="198">
        <v>1</v>
      </c>
      <c r="D67" s="210">
        <v>2888739.27</v>
      </c>
      <c r="E67" s="200">
        <f>D67/D$69*100</f>
        <v>94.442154593974266</v>
      </c>
      <c r="F67" s="172"/>
      <c r="G67" s="201">
        <f t="shared" si="2"/>
        <v>8919.3205643521342</v>
      </c>
      <c r="H67" s="234">
        <v>1</v>
      </c>
    </row>
    <row r="68" spans="1:8" x14ac:dyDescent="0.25">
      <c r="A68" s="320"/>
      <c r="B68" s="134" t="s">
        <v>74</v>
      </c>
      <c r="C68" s="252">
        <v>1</v>
      </c>
      <c r="D68" s="253">
        <v>170000</v>
      </c>
      <c r="E68" s="219">
        <f>D68/D$69*100</f>
        <v>5.5578454060257316</v>
      </c>
      <c r="F68" s="170"/>
      <c r="G68" s="204">
        <f t="shared" si="2"/>
        <v>30.88964555728133</v>
      </c>
      <c r="H68" s="236"/>
    </row>
    <row r="69" spans="1:8" ht="16.5" thickBot="1" x14ac:dyDescent="0.3">
      <c r="A69" s="321"/>
      <c r="B69" s="132" t="s">
        <v>108</v>
      </c>
      <c r="C69" s="149">
        <f>SUM(C67:C68)</f>
        <v>2</v>
      </c>
      <c r="D69" s="163">
        <f>SUM(D67:D68)</f>
        <v>3058739.27</v>
      </c>
      <c r="E69" s="149">
        <f>SUM(E67:E68)</f>
        <v>100</v>
      </c>
      <c r="F69" s="175">
        <f>E67</f>
        <v>94.442154593974266</v>
      </c>
      <c r="G69" s="149">
        <f>SUM(G67:G68)</f>
        <v>8950.2102099094154</v>
      </c>
      <c r="H69" s="96"/>
    </row>
    <row r="70" spans="1:8" ht="63" x14ac:dyDescent="0.25">
      <c r="A70" s="328" t="s">
        <v>141</v>
      </c>
      <c r="B70" s="148" t="s">
        <v>190</v>
      </c>
      <c r="C70" s="252">
        <v>1</v>
      </c>
      <c r="D70" s="253">
        <v>1993289.2199999997</v>
      </c>
      <c r="E70" s="219">
        <f>D70/D$72*100</f>
        <v>62.282128776866919</v>
      </c>
      <c r="F70" s="331"/>
      <c r="G70" s="220">
        <f t="shared" si="2"/>
        <v>3879.0635649782344</v>
      </c>
      <c r="H70" s="221">
        <v>1</v>
      </c>
    </row>
    <row r="71" spans="1:8" ht="63" x14ac:dyDescent="0.25">
      <c r="A71" s="320"/>
      <c r="B71" s="142" t="s">
        <v>191</v>
      </c>
      <c r="C71" s="252">
        <v>1</v>
      </c>
      <c r="D71" s="253">
        <v>1207130</v>
      </c>
      <c r="E71" s="219">
        <f>D71/D$72*100</f>
        <v>37.717871223133073</v>
      </c>
      <c r="F71" s="332"/>
      <c r="G71" s="259">
        <f>SUM(G69:G70)</f>
        <v>12829.27377488765</v>
      </c>
      <c r="H71" s="236">
        <v>3</v>
      </c>
    </row>
    <row r="72" spans="1:8" ht="16.5" thickBot="1" x14ac:dyDescent="0.3">
      <c r="A72" s="321"/>
      <c r="B72" s="132" t="s">
        <v>108</v>
      </c>
      <c r="C72" s="149">
        <f>SUM(C70:C71)</f>
        <v>2</v>
      </c>
      <c r="D72" s="163">
        <f>SUM(D70:D71)</f>
        <v>3200419.2199999997</v>
      </c>
      <c r="E72" s="149">
        <f>SUM(E70:E71)</f>
        <v>100</v>
      </c>
      <c r="F72" s="175">
        <f>E70+E71</f>
        <v>100</v>
      </c>
      <c r="G72" s="192">
        <f>SUM(G70:G71)</f>
        <v>16708.337339865884</v>
      </c>
      <c r="H72" s="270"/>
    </row>
    <row r="73" spans="1:8" ht="63" x14ac:dyDescent="0.25">
      <c r="A73" s="333" t="s">
        <v>142</v>
      </c>
      <c r="B73" s="92" t="s">
        <v>190</v>
      </c>
      <c r="C73" s="198">
        <v>1</v>
      </c>
      <c r="D73" s="210">
        <v>1933409.3800000001</v>
      </c>
      <c r="E73" s="200">
        <f>D73/D$75*100</f>
        <v>96.375157207037759</v>
      </c>
      <c r="F73" s="168"/>
      <c r="G73" s="201">
        <f t="shared" si="2"/>
        <v>9288.1709266812413</v>
      </c>
      <c r="H73" s="234">
        <v>1</v>
      </c>
    </row>
    <row r="74" spans="1:8" x14ac:dyDescent="0.25">
      <c r="A74" s="334"/>
      <c r="B74" s="142" t="s">
        <v>171</v>
      </c>
      <c r="C74" s="252">
        <v>1</v>
      </c>
      <c r="D74" s="253">
        <v>72719</v>
      </c>
      <c r="E74" s="219">
        <f>D74/D$75*100</f>
        <v>3.6248427929622329</v>
      </c>
      <c r="F74" s="143"/>
      <c r="G74" s="259">
        <f>E74*E74</f>
        <v>13.139485273690241</v>
      </c>
      <c r="H74" s="108"/>
    </row>
    <row r="75" spans="1:8" ht="16.5" thickBot="1" x14ac:dyDescent="0.3">
      <c r="A75" s="335"/>
      <c r="B75" s="132" t="s">
        <v>108</v>
      </c>
      <c r="C75" s="149">
        <f>SUM(C73:C74)</f>
        <v>2</v>
      </c>
      <c r="D75" s="163">
        <f>SUM(D73:D74)</f>
        <v>2006128.3800000001</v>
      </c>
      <c r="E75" s="149">
        <f>SUM(E73:E74)</f>
        <v>99.999999999999986</v>
      </c>
      <c r="F75" s="156">
        <f>E73</f>
        <v>96.375157207037759</v>
      </c>
      <c r="G75" s="149">
        <f>SUM(G73:G74)</f>
        <v>9301.3104119549316</v>
      </c>
      <c r="H75" s="267"/>
    </row>
    <row r="76" spans="1:8" ht="63" x14ac:dyDescent="0.25">
      <c r="A76" s="319" t="s">
        <v>163</v>
      </c>
      <c r="B76" s="92" t="s">
        <v>190</v>
      </c>
      <c r="C76" s="198">
        <v>1</v>
      </c>
      <c r="D76" s="210">
        <v>2432982.6599999997</v>
      </c>
      <c r="E76" s="291">
        <f>D76/D$77*100</f>
        <v>100</v>
      </c>
      <c r="F76" s="172"/>
      <c r="G76" s="201">
        <f t="shared" si="2"/>
        <v>10000</v>
      </c>
      <c r="H76" s="234">
        <v>1</v>
      </c>
    </row>
    <row r="77" spans="1:8" ht="16.5" thickBot="1" x14ac:dyDescent="0.3">
      <c r="A77" s="321"/>
      <c r="B77" s="132" t="s">
        <v>108</v>
      </c>
      <c r="C77" s="195">
        <f>SUM(C76)</f>
        <v>1</v>
      </c>
      <c r="D77" s="159">
        <f>SUM(D76)</f>
        <v>2432982.6599999997</v>
      </c>
      <c r="E77" s="156">
        <f>SUM(E76)</f>
        <v>100</v>
      </c>
      <c r="F77" s="156">
        <f>E76</f>
        <v>100</v>
      </c>
      <c r="G77" s="156">
        <f>SUM(G76)</f>
        <v>10000</v>
      </c>
      <c r="H77" s="96"/>
    </row>
    <row r="78" spans="1:8" ht="63" x14ac:dyDescent="0.25">
      <c r="A78" s="319" t="s">
        <v>143</v>
      </c>
      <c r="B78" s="92" t="s">
        <v>190</v>
      </c>
      <c r="C78" s="198">
        <v>1</v>
      </c>
      <c r="D78" s="210">
        <v>1281787.97</v>
      </c>
      <c r="E78" s="291">
        <f>D78/D$80*100</f>
        <v>54.78732403270925</v>
      </c>
      <c r="F78" s="336"/>
      <c r="G78" s="201">
        <f>E78*E78</f>
        <v>3001.6508746650807</v>
      </c>
      <c r="H78" s="234">
        <v>1</v>
      </c>
    </row>
    <row r="79" spans="1:8" ht="16.5" customHeight="1" x14ac:dyDescent="0.25">
      <c r="A79" s="320"/>
      <c r="B79" s="142" t="s">
        <v>44</v>
      </c>
      <c r="C79" s="252">
        <v>1</v>
      </c>
      <c r="D79" s="253">
        <v>1057782.3460000004</v>
      </c>
      <c r="E79" s="293">
        <f>D79/D$80*100</f>
        <v>45.212675967290743</v>
      </c>
      <c r="F79" s="322"/>
      <c r="G79" s="204">
        <f>E79*E79</f>
        <v>2044.1860681232299</v>
      </c>
      <c r="H79" s="236">
        <v>3</v>
      </c>
    </row>
    <row r="80" spans="1:8" ht="16.5" thickBot="1" x14ac:dyDescent="0.3">
      <c r="A80" s="321"/>
      <c r="B80" s="132" t="s">
        <v>108</v>
      </c>
      <c r="C80" s="190">
        <f>SUM(C78:C79)</f>
        <v>2</v>
      </c>
      <c r="D80" s="159">
        <f>SUM(D78:D79)</f>
        <v>2339570.3160000006</v>
      </c>
      <c r="E80" s="195">
        <f>SUM(E78:E79)</f>
        <v>100</v>
      </c>
      <c r="F80" s="156">
        <f>E78+E79</f>
        <v>100</v>
      </c>
      <c r="G80" s="192">
        <f>SUM(G78:G79)</f>
        <v>5045.8369427883108</v>
      </c>
      <c r="H80" s="96"/>
    </row>
    <row r="81" spans="1:8" ht="63" x14ac:dyDescent="0.25">
      <c r="A81" s="328" t="s">
        <v>144</v>
      </c>
      <c r="B81" s="148" t="s">
        <v>190</v>
      </c>
      <c r="C81" s="252">
        <v>1</v>
      </c>
      <c r="D81" s="253">
        <v>1505735.97</v>
      </c>
      <c r="E81" s="219">
        <f>D81/D$83*100</f>
        <v>62.500703826952645</v>
      </c>
      <c r="F81" s="347"/>
      <c r="G81" s="220">
        <f t="shared" ref="G81:G130" si="11">E81*E81</f>
        <v>3906.3379788644529</v>
      </c>
      <c r="H81" s="221">
        <v>1</v>
      </c>
    </row>
    <row r="82" spans="1:8" x14ac:dyDescent="0.25">
      <c r="A82" s="320"/>
      <c r="B82" s="142" t="s">
        <v>44</v>
      </c>
      <c r="C82" s="252">
        <v>1</v>
      </c>
      <c r="D82" s="253">
        <v>903414.45200000016</v>
      </c>
      <c r="E82" s="219">
        <f>D82/D$83*100</f>
        <v>37.499296173047348</v>
      </c>
      <c r="F82" s="348"/>
      <c r="G82" s="204">
        <f t="shared" si="11"/>
        <v>1406.1972134739235</v>
      </c>
      <c r="H82" s="236">
        <v>3</v>
      </c>
    </row>
    <row r="83" spans="1:8" ht="16.5" thickBot="1" x14ac:dyDescent="0.3">
      <c r="A83" s="357"/>
      <c r="B83" s="140" t="s">
        <v>108</v>
      </c>
      <c r="C83" s="147">
        <f>SUM(C81:C82)</f>
        <v>2</v>
      </c>
      <c r="D83" s="162">
        <f>SUM(D81:D82)</f>
        <v>2409150.4220000003</v>
      </c>
      <c r="E83" s="147">
        <f>SUM(E81:E82)</f>
        <v>100</v>
      </c>
      <c r="F83" s="179">
        <f>E81+E82</f>
        <v>100</v>
      </c>
      <c r="G83" s="147">
        <f>SUM(G81:G82)</f>
        <v>5312.5351923383769</v>
      </c>
      <c r="H83" s="97"/>
    </row>
    <row r="84" spans="1:8" ht="65.25" customHeight="1" x14ac:dyDescent="0.25">
      <c r="A84" s="319" t="s">
        <v>145</v>
      </c>
      <c r="B84" s="92" t="s">
        <v>190</v>
      </c>
      <c r="C84" s="198">
        <v>3</v>
      </c>
      <c r="D84" s="210">
        <v>5191374.9000000004</v>
      </c>
      <c r="E84" s="200">
        <f>D84/D$92*100</f>
        <v>53.971120587837021</v>
      </c>
      <c r="F84" s="349"/>
      <c r="G84" s="260">
        <f>E84*E84</f>
        <v>2912.8818575068453</v>
      </c>
      <c r="H84" s="234">
        <v>1</v>
      </c>
    </row>
    <row r="85" spans="1:8" x14ac:dyDescent="0.25">
      <c r="A85" s="320"/>
      <c r="B85" s="142" t="s">
        <v>44</v>
      </c>
      <c r="C85" s="252">
        <v>3</v>
      </c>
      <c r="D85" s="253">
        <v>3229960.1450000009</v>
      </c>
      <c r="E85" s="219">
        <f t="shared" ref="E85:E91" si="12">D85/D$92*100</f>
        <v>33.579653143467368</v>
      </c>
      <c r="F85" s="350"/>
      <c r="G85" s="261">
        <f t="shared" ref="G85:G95" si="13">E85*E85</f>
        <v>1127.5931052355779</v>
      </c>
      <c r="H85" s="236">
        <v>3</v>
      </c>
    </row>
    <row r="86" spans="1:8" x14ac:dyDescent="0.25">
      <c r="A86" s="320"/>
      <c r="B86" s="142" t="s">
        <v>199</v>
      </c>
      <c r="C86" s="252">
        <v>1</v>
      </c>
      <c r="D86" s="253">
        <v>453706.44</v>
      </c>
      <c r="E86" s="219">
        <f t="shared" si="12"/>
        <v>4.7168708591472059</v>
      </c>
      <c r="F86" s="169"/>
      <c r="G86" s="261">
        <f t="shared" si="13"/>
        <v>22.2488707018721</v>
      </c>
      <c r="H86" s="236"/>
    </row>
    <row r="87" spans="1:8" x14ac:dyDescent="0.25">
      <c r="A87" s="320"/>
      <c r="B87" s="142" t="s">
        <v>84</v>
      </c>
      <c r="C87" s="252">
        <v>1</v>
      </c>
      <c r="D87" s="253">
        <v>419238</v>
      </c>
      <c r="E87" s="219">
        <f t="shared" si="12"/>
        <v>4.3585264190809294</v>
      </c>
      <c r="F87" s="169"/>
      <c r="G87" s="261">
        <f t="shared" si="13"/>
        <v>18.996752545826428</v>
      </c>
      <c r="H87" s="236"/>
    </row>
    <row r="88" spans="1:8" x14ac:dyDescent="0.25">
      <c r="A88" s="320"/>
      <c r="B88" s="142" t="s">
        <v>197</v>
      </c>
      <c r="C88" s="252">
        <v>2</v>
      </c>
      <c r="D88" s="253">
        <v>181044.23</v>
      </c>
      <c r="E88" s="219">
        <f t="shared" si="12"/>
        <v>1.8821911646300291</v>
      </c>
      <c r="F88" s="173"/>
      <c r="G88" s="261">
        <f t="shared" si="13"/>
        <v>3.5426435802113452</v>
      </c>
      <c r="H88" s="236"/>
    </row>
    <row r="89" spans="1:8" x14ac:dyDescent="0.25">
      <c r="A89" s="320"/>
      <c r="B89" s="142" t="s">
        <v>85</v>
      </c>
      <c r="C89" s="252">
        <v>1</v>
      </c>
      <c r="D89" s="253">
        <v>110056</v>
      </c>
      <c r="E89" s="219">
        <f t="shared" si="12"/>
        <v>1.1441758227507304</v>
      </c>
      <c r="F89" s="173"/>
      <c r="G89" s="261">
        <f t="shared" si="13"/>
        <v>1.3091383133673107</v>
      </c>
      <c r="H89" s="236"/>
    </row>
    <row r="90" spans="1:8" x14ac:dyDescent="0.25">
      <c r="A90" s="320"/>
      <c r="B90" s="142" t="s">
        <v>198</v>
      </c>
      <c r="C90" s="252" t="s">
        <v>165</v>
      </c>
      <c r="D90" s="253">
        <v>24955.68</v>
      </c>
      <c r="E90" s="219">
        <f t="shared" si="12"/>
        <v>0.25944687882808709</v>
      </c>
      <c r="F90" s="173"/>
      <c r="G90" s="261">
        <f t="shared" si="13"/>
        <v>6.7312682933636112E-2</v>
      </c>
      <c r="H90" s="236"/>
    </row>
    <row r="91" spans="1:8" x14ac:dyDescent="0.25">
      <c r="A91" s="320"/>
      <c r="B91" s="142" t="s">
        <v>200</v>
      </c>
      <c r="C91" s="252">
        <v>1</v>
      </c>
      <c r="D91" s="253">
        <v>8466</v>
      </c>
      <c r="E91" s="219">
        <f t="shared" si="12"/>
        <v>8.8015124258629091E-2</v>
      </c>
      <c r="F91" s="170"/>
      <c r="G91" s="261">
        <f t="shared" si="13"/>
        <v>7.7466620982619191E-3</v>
      </c>
      <c r="H91" s="236"/>
    </row>
    <row r="92" spans="1:8" ht="16.5" thickBot="1" x14ac:dyDescent="0.3">
      <c r="A92" s="321"/>
      <c r="B92" s="132" t="s">
        <v>108</v>
      </c>
      <c r="C92" s="257">
        <f>SUM(C84:C91)</f>
        <v>12</v>
      </c>
      <c r="D92" s="258">
        <f>SUM(D84:D91)</f>
        <v>9618801.3950000014</v>
      </c>
      <c r="E92" s="156">
        <f>SUM(E84:E91)</f>
        <v>100</v>
      </c>
      <c r="F92" s="175">
        <f>E84+E85</f>
        <v>87.550773731304389</v>
      </c>
      <c r="G92" s="192">
        <f>SUM(G84:G91)</f>
        <v>4086.6474272287328</v>
      </c>
      <c r="H92" s="96"/>
    </row>
    <row r="93" spans="1:8" ht="63" x14ac:dyDescent="0.25">
      <c r="A93" s="319" t="s">
        <v>146</v>
      </c>
      <c r="B93" s="92" t="s">
        <v>190</v>
      </c>
      <c r="C93" s="198">
        <v>1</v>
      </c>
      <c r="D93" s="210">
        <v>2331883.13</v>
      </c>
      <c r="E93" s="200">
        <f>D93/D$96*100</f>
        <v>91.319583718629985</v>
      </c>
      <c r="F93" s="172"/>
      <c r="G93" s="260">
        <f t="shared" si="13"/>
        <v>8339.2663705438699</v>
      </c>
      <c r="H93" s="234">
        <v>1</v>
      </c>
    </row>
    <row r="94" spans="1:8" x14ac:dyDescent="0.25">
      <c r="A94" s="320"/>
      <c r="B94" s="142" t="s">
        <v>173</v>
      </c>
      <c r="C94" s="252">
        <v>1</v>
      </c>
      <c r="D94" s="253">
        <v>185561</v>
      </c>
      <c r="E94" s="219">
        <f t="shared" ref="E94:E95" si="14">D94/D$96*100</f>
        <v>7.2668106975038231</v>
      </c>
      <c r="F94" s="173"/>
      <c r="G94" s="261">
        <f t="shared" si="13"/>
        <v>52.806537713356001</v>
      </c>
      <c r="H94" s="236"/>
    </row>
    <row r="95" spans="1:8" x14ac:dyDescent="0.25">
      <c r="A95" s="320"/>
      <c r="B95" s="142" t="s">
        <v>41</v>
      </c>
      <c r="C95" s="252">
        <v>1</v>
      </c>
      <c r="D95" s="253">
        <v>36097</v>
      </c>
      <c r="E95" s="219">
        <f t="shared" si="14"/>
        <v>1.4136055838661976</v>
      </c>
      <c r="F95" s="170"/>
      <c r="G95" s="261">
        <f t="shared" si="13"/>
        <v>1.9982807467376935</v>
      </c>
      <c r="H95" s="236"/>
    </row>
    <row r="96" spans="1:8" ht="16.5" thickBot="1" x14ac:dyDescent="0.3">
      <c r="A96" s="321"/>
      <c r="B96" s="132" t="s">
        <v>108</v>
      </c>
      <c r="C96" s="149">
        <f>SUM(C93:C95)</f>
        <v>3</v>
      </c>
      <c r="D96" s="163">
        <f>SUM(D93:D95)</f>
        <v>2553541.13</v>
      </c>
      <c r="E96" s="149">
        <f>SUM(E93:E95)</f>
        <v>100.00000000000001</v>
      </c>
      <c r="F96" s="175">
        <f>E93</f>
        <v>91.319583718629985</v>
      </c>
      <c r="G96" s="149">
        <f>SUM(G93:G95)</f>
        <v>8394.0711890039638</v>
      </c>
      <c r="H96" s="267"/>
    </row>
    <row r="97" spans="1:8" ht="63" x14ac:dyDescent="0.25">
      <c r="A97" s="319" t="s">
        <v>147</v>
      </c>
      <c r="B97" s="92" t="s">
        <v>190</v>
      </c>
      <c r="C97" s="198">
        <v>1</v>
      </c>
      <c r="D97" s="210">
        <v>1676767.52</v>
      </c>
      <c r="E97" s="291">
        <f>D97/D$100*100</f>
        <v>58.108561847455512</v>
      </c>
      <c r="F97" s="324"/>
      <c r="G97" s="201">
        <f t="shared" si="11"/>
        <v>3376.6049599795624</v>
      </c>
      <c r="H97" s="234">
        <v>1</v>
      </c>
    </row>
    <row r="98" spans="1:8" x14ac:dyDescent="0.25">
      <c r="A98" s="320"/>
      <c r="B98" s="134" t="s">
        <v>44</v>
      </c>
      <c r="C98" s="252">
        <v>1</v>
      </c>
      <c r="D98" s="253">
        <v>988389.86599999992</v>
      </c>
      <c r="E98" s="293">
        <f t="shared" ref="E98:E99" si="15">D98/D$100*100</f>
        <v>34.252758938137859</v>
      </c>
      <c r="F98" s="323"/>
      <c r="G98" s="204">
        <f t="shared" si="11"/>
        <v>1173.251494874183</v>
      </c>
      <c r="H98" s="236">
        <v>3</v>
      </c>
    </row>
    <row r="99" spans="1:8" x14ac:dyDescent="0.25">
      <c r="A99" s="320"/>
      <c r="B99" s="134" t="s">
        <v>89</v>
      </c>
      <c r="C99" s="252">
        <v>1</v>
      </c>
      <c r="D99" s="253">
        <v>220420</v>
      </c>
      <c r="E99" s="293">
        <f t="shared" si="15"/>
        <v>7.6386792144066238</v>
      </c>
      <c r="F99" s="288"/>
      <c r="G99" s="295">
        <f>SUM(G96:G98)</f>
        <v>12943.927643857709</v>
      </c>
      <c r="H99" s="236"/>
    </row>
    <row r="100" spans="1:8" ht="16.5" thickBot="1" x14ac:dyDescent="0.3">
      <c r="A100" s="321"/>
      <c r="B100" s="132" t="s">
        <v>108</v>
      </c>
      <c r="C100" s="149">
        <f>SUM(C97:C99)</f>
        <v>3</v>
      </c>
      <c r="D100" s="163">
        <f>SUM(D97:D99)</f>
        <v>2885577.3859999999</v>
      </c>
      <c r="E100" s="190">
        <f>SUM(E97:E99)</f>
        <v>99.999999999999986</v>
      </c>
      <c r="F100" s="175">
        <f>E97+E98</f>
        <v>92.361320785593364</v>
      </c>
      <c r="G100" s="149">
        <f>SUM(G97:G99)</f>
        <v>17493.784098711454</v>
      </c>
      <c r="H100" s="96"/>
    </row>
    <row r="101" spans="1:8" ht="69.75" customHeight="1" x14ac:dyDescent="0.25">
      <c r="A101" s="329" t="s">
        <v>164</v>
      </c>
      <c r="B101" s="150" t="s">
        <v>190</v>
      </c>
      <c r="C101" s="198">
        <v>1</v>
      </c>
      <c r="D101" s="210">
        <v>2189070.46</v>
      </c>
      <c r="E101" s="200">
        <f>SUM(E100)</f>
        <v>99.999999999999986</v>
      </c>
      <c r="F101" s="174"/>
      <c r="G101" s="262">
        <f>E101*E101</f>
        <v>9999.9999999999964</v>
      </c>
      <c r="H101" s="234">
        <v>1</v>
      </c>
    </row>
    <row r="102" spans="1:8" ht="16.5" thickBot="1" x14ac:dyDescent="0.3">
      <c r="A102" s="330"/>
      <c r="B102" s="132" t="s">
        <v>108</v>
      </c>
      <c r="C102" s="195">
        <f>SUM(C101)</f>
        <v>1</v>
      </c>
      <c r="D102" s="163">
        <f>SUM(D101)</f>
        <v>2189070.46</v>
      </c>
      <c r="E102" s="175">
        <f>SUM(E101)</f>
        <v>99.999999999999986</v>
      </c>
      <c r="F102" s="175">
        <f>E101</f>
        <v>99.999999999999986</v>
      </c>
      <c r="G102" s="192">
        <f>SUM(G101)</f>
        <v>9999.9999999999964</v>
      </c>
      <c r="H102" s="271"/>
    </row>
    <row r="103" spans="1:8" ht="63" x14ac:dyDescent="0.25">
      <c r="A103" s="319" t="s">
        <v>148</v>
      </c>
      <c r="B103" s="150" t="s">
        <v>190</v>
      </c>
      <c r="C103" s="198">
        <v>1</v>
      </c>
      <c r="D103" s="210">
        <v>2858160.84</v>
      </c>
      <c r="E103" s="200">
        <f>D103/D104*100</f>
        <v>100</v>
      </c>
      <c r="F103" s="174"/>
      <c r="G103" s="262">
        <f>E103*E103</f>
        <v>10000</v>
      </c>
      <c r="H103" s="234">
        <v>1</v>
      </c>
    </row>
    <row r="104" spans="1:8" ht="16.5" thickBot="1" x14ac:dyDescent="0.3">
      <c r="A104" s="321"/>
      <c r="B104" s="132" t="s">
        <v>108</v>
      </c>
      <c r="C104" s="149">
        <f>SUM(C103)</f>
        <v>1</v>
      </c>
      <c r="D104" s="163">
        <f>SUM(D103)</f>
        <v>2858160.84</v>
      </c>
      <c r="E104" s="175">
        <f>SUM(E103)</f>
        <v>100</v>
      </c>
      <c r="F104" s="175">
        <f>E103</f>
        <v>100</v>
      </c>
      <c r="G104" s="192">
        <f>SUM(G103)</f>
        <v>10000</v>
      </c>
      <c r="H104" s="271"/>
    </row>
    <row r="105" spans="1:8" ht="69" customHeight="1" x14ac:dyDescent="0.25">
      <c r="A105" s="319" t="s">
        <v>149</v>
      </c>
      <c r="B105" s="150" t="s">
        <v>190</v>
      </c>
      <c r="C105" s="198">
        <v>1</v>
      </c>
      <c r="D105" s="210">
        <v>1606796.5699999998</v>
      </c>
      <c r="E105" s="200">
        <f>D105/D$107*100</f>
        <v>93.376904627341091</v>
      </c>
      <c r="F105" s="168"/>
      <c r="G105" s="201">
        <f t="shared" si="11"/>
        <v>8719.2463177835543</v>
      </c>
      <c r="H105" s="234">
        <v>1</v>
      </c>
    </row>
    <row r="106" spans="1:8" x14ac:dyDescent="0.25">
      <c r="A106" s="320"/>
      <c r="B106" s="134" t="s">
        <v>93</v>
      </c>
      <c r="C106" s="252">
        <v>1</v>
      </c>
      <c r="D106" s="253">
        <v>113967.87000000001</v>
      </c>
      <c r="E106" s="219">
        <f>D106/D$107*100</f>
        <v>6.6230953726589101</v>
      </c>
      <c r="F106" s="143"/>
      <c r="G106" s="204">
        <f t="shared" si="11"/>
        <v>43.865392315335868</v>
      </c>
      <c r="H106" s="236"/>
    </row>
    <row r="107" spans="1:8" ht="16.5" thickBot="1" x14ac:dyDescent="0.3">
      <c r="A107" s="321"/>
      <c r="B107" s="132" t="s">
        <v>108</v>
      </c>
      <c r="C107" s="196">
        <f>SUM(C105:C106)</f>
        <v>2</v>
      </c>
      <c r="D107" s="163">
        <f>SUM(D105:D106)</f>
        <v>1720764.44</v>
      </c>
      <c r="E107" s="195">
        <f>SUM(E105:E106)</f>
        <v>100</v>
      </c>
      <c r="F107" s="156">
        <f>E105</f>
        <v>93.376904627341091</v>
      </c>
      <c r="G107" s="156">
        <f>SUM(G105:G106)</f>
        <v>8763.1117100988904</v>
      </c>
      <c r="H107" s="96"/>
    </row>
    <row r="108" spans="1:8" ht="44.25" customHeight="1" x14ac:dyDescent="0.25">
      <c r="A108" s="328" t="s">
        <v>150</v>
      </c>
      <c r="B108" s="194" t="s">
        <v>190</v>
      </c>
      <c r="C108" s="252">
        <v>1</v>
      </c>
      <c r="D108" s="253">
        <v>2697057.2199999997</v>
      </c>
      <c r="E108" s="219">
        <f>D108/D$111*100</f>
        <v>51.718599255892073</v>
      </c>
      <c r="F108" s="322"/>
      <c r="G108" s="220">
        <f t="shared" si="11"/>
        <v>2674.81350899156</v>
      </c>
      <c r="H108" s="221">
        <v>1</v>
      </c>
    </row>
    <row r="109" spans="1:8" x14ac:dyDescent="0.25">
      <c r="A109" s="320"/>
      <c r="B109" s="134" t="s">
        <v>44</v>
      </c>
      <c r="C109" s="252">
        <v>2</v>
      </c>
      <c r="D109" s="253">
        <v>2249646.8189999997</v>
      </c>
      <c r="E109" s="219">
        <f t="shared" ref="E109:E110" si="16">D109/D$111*100</f>
        <v>43.139085606479412</v>
      </c>
      <c r="F109" s="323"/>
      <c r="G109" s="204">
        <f t="shared" si="11"/>
        <v>1860.9807069631593</v>
      </c>
      <c r="H109" s="236">
        <v>3</v>
      </c>
    </row>
    <row r="110" spans="1:8" x14ac:dyDescent="0.25">
      <c r="A110" s="320"/>
      <c r="B110" s="134" t="s">
        <v>41</v>
      </c>
      <c r="C110" s="252">
        <v>2</v>
      </c>
      <c r="D110" s="253">
        <v>268165</v>
      </c>
      <c r="E110" s="219">
        <f t="shared" si="16"/>
        <v>5.1423151376285228</v>
      </c>
      <c r="F110" s="170"/>
      <c r="G110" s="204">
        <f t="shared" si="11"/>
        <v>26.443404974683453</v>
      </c>
      <c r="H110" s="236"/>
    </row>
    <row r="111" spans="1:8" ht="16.5" thickBot="1" x14ac:dyDescent="0.3">
      <c r="A111" s="321"/>
      <c r="B111" s="132" t="s">
        <v>108</v>
      </c>
      <c r="C111" s="195">
        <f>SUM(C108:C110)</f>
        <v>5</v>
      </c>
      <c r="D111" s="163">
        <f>SUM(D108:D110)</f>
        <v>5214869.0389999989</v>
      </c>
      <c r="E111" s="149">
        <f>SUM(E108:E110)</f>
        <v>100.00000000000001</v>
      </c>
      <c r="F111" s="175">
        <f>E108+E109</f>
        <v>94.857684862371485</v>
      </c>
      <c r="G111" s="192">
        <f>SUM(G108:G110)</f>
        <v>4562.2376209294025</v>
      </c>
      <c r="H111" s="267"/>
    </row>
    <row r="112" spans="1:8" ht="63" x14ac:dyDescent="0.25">
      <c r="A112" s="319" t="s">
        <v>151</v>
      </c>
      <c r="B112" s="150" t="s">
        <v>190</v>
      </c>
      <c r="C112" s="198">
        <v>1</v>
      </c>
      <c r="D112" s="210">
        <v>3394838.84</v>
      </c>
      <c r="E112" s="200">
        <f>D112/D$114*100</f>
        <v>51.054662535962215</v>
      </c>
      <c r="F112" s="324"/>
      <c r="G112" s="201">
        <f t="shared" si="11"/>
        <v>2606.5785666609836</v>
      </c>
      <c r="H112" s="234">
        <v>1</v>
      </c>
    </row>
    <row r="113" spans="1:8" x14ac:dyDescent="0.25">
      <c r="A113" s="320"/>
      <c r="B113" s="134" t="s">
        <v>44</v>
      </c>
      <c r="C113" s="252">
        <v>1</v>
      </c>
      <c r="D113" s="253">
        <v>3254580.9609999997</v>
      </c>
      <c r="E113" s="219">
        <f>D113/D$114*100</f>
        <v>48.945337464037792</v>
      </c>
      <c r="F113" s="323"/>
      <c r="G113" s="204">
        <f t="shared" si="11"/>
        <v>2395.6460594685414</v>
      </c>
      <c r="H113" s="236">
        <v>3</v>
      </c>
    </row>
    <row r="114" spans="1:8" ht="16.5" thickBot="1" x14ac:dyDescent="0.3">
      <c r="A114" s="321"/>
      <c r="B114" s="132" t="s">
        <v>108</v>
      </c>
      <c r="C114" s="149">
        <f>SUM(C112:C113)</f>
        <v>2</v>
      </c>
      <c r="D114" s="163">
        <f>SUM(D112:D113)</f>
        <v>6649419.800999999</v>
      </c>
      <c r="E114" s="149">
        <f>SUM(E112:E113)</f>
        <v>100</v>
      </c>
      <c r="F114" s="175">
        <f>E112+E113</f>
        <v>100</v>
      </c>
      <c r="G114" s="192">
        <f>SUM(G112:G113)</f>
        <v>5002.2246261295249</v>
      </c>
      <c r="H114" s="96"/>
    </row>
    <row r="115" spans="1:8" ht="63" x14ac:dyDescent="0.25">
      <c r="A115" s="319" t="s">
        <v>152</v>
      </c>
      <c r="B115" s="150" t="s">
        <v>190</v>
      </c>
      <c r="C115" s="198">
        <v>1</v>
      </c>
      <c r="D115" s="210">
        <v>2625733.64</v>
      </c>
      <c r="E115" s="291">
        <f>SUM(E114)</f>
        <v>100</v>
      </c>
      <c r="F115" s="298"/>
      <c r="G115" s="294">
        <f>E115*E115</f>
        <v>10000</v>
      </c>
      <c r="H115" s="234">
        <v>1</v>
      </c>
    </row>
    <row r="116" spans="1:8" ht="16.5" thickBot="1" x14ac:dyDescent="0.3">
      <c r="A116" s="321"/>
      <c r="B116" s="132" t="s">
        <v>108</v>
      </c>
      <c r="C116" s="149">
        <f>SUM(C115)</f>
        <v>1</v>
      </c>
      <c r="D116" s="163">
        <f>SUM(D115)</f>
        <v>2625733.64</v>
      </c>
      <c r="E116" s="149">
        <f>SUM(E115)</f>
        <v>100</v>
      </c>
      <c r="F116" s="156">
        <f>E114</f>
        <v>100</v>
      </c>
      <c r="G116" s="156">
        <f>E116*E116</f>
        <v>10000</v>
      </c>
      <c r="H116" s="271"/>
    </row>
    <row r="117" spans="1:8" ht="63" x14ac:dyDescent="0.25">
      <c r="A117" s="319" t="s">
        <v>153</v>
      </c>
      <c r="B117" s="150" t="s">
        <v>190</v>
      </c>
      <c r="C117" s="198">
        <v>2</v>
      </c>
      <c r="D117" s="210">
        <v>3409774.4900000007</v>
      </c>
      <c r="E117" s="200">
        <f>D117/D$121*100</f>
        <v>60.045875120610404</v>
      </c>
      <c r="F117" s="325"/>
      <c r="G117" s="201">
        <f>E117*E117</f>
        <v>3605.5071189999394</v>
      </c>
      <c r="H117" s="234">
        <v>1</v>
      </c>
    </row>
    <row r="118" spans="1:8" x14ac:dyDescent="0.25">
      <c r="A118" s="320"/>
      <c r="B118" s="151" t="s">
        <v>44</v>
      </c>
      <c r="C118" s="252">
        <v>1</v>
      </c>
      <c r="D118" s="253">
        <v>937084.12699999998</v>
      </c>
      <c r="E118" s="219">
        <f t="shared" ref="E118:E120" si="17">D118/D$121*100</f>
        <v>16.501981768110479</v>
      </c>
      <c r="F118" s="326"/>
      <c r="G118" s="204">
        <f t="shared" ref="G118:G120" si="18">E118*E118</f>
        <v>272.31540227505064</v>
      </c>
      <c r="H118" s="236">
        <v>3</v>
      </c>
    </row>
    <row r="119" spans="1:8" ht="63" x14ac:dyDescent="0.25">
      <c r="A119" s="320"/>
      <c r="B119" s="151" t="s">
        <v>191</v>
      </c>
      <c r="C119" s="252">
        <v>1</v>
      </c>
      <c r="D119" s="253">
        <v>798220</v>
      </c>
      <c r="E119" s="219">
        <f t="shared" si="17"/>
        <v>14.056594821545993</v>
      </c>
      <c r="F119" s="326"/>
      <c r="G119" s="204">
        <f t="shared" si="18"/>
        <v>197.58785797711363</v>
      </c>
      <c r="H119" s="236">
        <v>3</v>
      </c>
    </row>
    <row r="120" spans="1:8" x14ac:dyDescent="0.25">
      <c r="A120" s="320"/>
      <c r="B120" s="134" t="s">
        <v>130</v>
      </c>
      <c r="C120" s="252">
        <v>1</v>
      </c>
      <c r="D120" s="253">
        <v>533537.08000000007</v>
      </c>
      <c r="E120" s="219">
        <f t="shared" si="17"/>
        <v>9.3955482897331208</v>
      </c>
      <c r="F120" s="326"/>
      <c r="G120" s="204">
        <f t="shared" si="18"/>
        <v>88.276327664706969</v>
      </c>
      <c r="H120" s="272" t="s">
        <v>123</v>
      </c>
    </row>
    <row r="121" spans="1:8" ht="16.5" thickBot="1" x14ac:dyDescent="0.3">
      <c r="A121" s="321"/>
      <c r="B121" s="132" t="s">
        <v>108</v>
      </c>
      <c r="C121" s="149">
        <f>SUM(C117:C120)</f>
        <v>5</v>
      </c>
      <c r="D121" s="163">
        <f>SUM(D117:D120)</f>
        <v>5678615.6970000006</v>
      </c>
      <c r="E121" s="149">
        <f>SUM(E117:E120)</f>
        <v>100</v>
      </c>
      <c r="F121" s="175">
        <f>E117+E118+E119+E120</f>
        <v>100</v>
      </c>
      <c r="G121" s="156">
        <f>SUM(G117:G120)</f>
        <v>4163.6867069168111</v>
      </c>
      <c r="H121" s="267"/>
    </row>
    <row r="122" spans="1:8" ht="15.6" customHeight="1" x14ac:dyDescent="0.25">
      <c r="A122" s="328" t="s">
        <v>154</v>
      </c>
      <c r="B122" s="153" t="s">
        <v>44</v>
      </c>
      <c r="C122" s="252">
        <v>1</v>
      </c>
      <c r="D122" s="253">
        <v>1054581.8309999998</v>
      </c>
      <c r="E122" s="219">
        <f>D122/D$125*100</f>
        <v>71.289061424879634</v>
      </c>
      <c r="F122" s="327"/>
      <c r="G122" s="263">
        <f>E122*E122</f>
        <v>5082.1302788402618</v>
      </c>
      <c r="H122" s="221">
        <v>1</v>
      </c>
    </row>
    <row r="123" spans="1:8" x14ac:dyDescent="0.25">
      <c r="A123" s="320"/>
      <c r="B123" s="134" t="s">
        <v>99</v>
      </c>
      <c r="C123" s="252" t="s">
        <v>165</v>
      </c>
      <c r="D123" s="253">
        <v>365741.79</v>
      </c>
      <c r="E123" s="219">
        <f t="shared" ref="E123:E124" si="19">D123/D$125*100</f>
        <v>24.723912518226793</v>
      </c>
      <c r="F123" s="326"/>
      <c r="G123" s="264">
        <f t="shared" ref="G123:G124" si="20">E123*E123</f>
        <v>611.27185020893148</v>
      </c>
      <c r="H123" s="236">
        <v>3</v>
      </c>
    </row>
    <row r="124" spans="1:8" ht="47.25" x14ac:dyDescent="0.25">
      <c r="A124" s="320"/>
      <c r="B124" s="142" t="s">
        <v>213</v>
      </c>
      <c r="C124" s="252" t="s">
        <v>165</v>
      </c>
      <c r="D124" s="253">
        <v>58980.229999999996</v>
      </c>
      <c r="E124" s="219">
        <f t="shared" si="19"/>
        <v>3.9870260568935683</v>
      </c>
      <c r="F124" s="169"/>
      <c r="G124" s="264">
        <f t="shared" si="20"/>
        <v>15.896376778348275</v>
      </c>
      <c r="H124" s="236"/>
    </row>
    <row r="125" spans="1:8" ht="16.5" thickBot="1" x14ac:dyDescent="0.3">
      <c r="A125" s="321"/>
      <c r="B125" s="132" t="s">
        <v>108</v>
      </c>
      <c r="C125" s="149">
        <f>SUM(C122:C124)</f>
        <v>1</v>
      </c>
      <c r="D125" s="163">
        <f>SUM(D122:D124)</f>
        <v>1479303.8509999998</v>
      </c>
      <c r="E125" s="149">
        <f>SUM(E122:E124)</f>
        <v>100</v>
      </c>
      <c r="F125" s="175">
        <f>E122+E123</f>
        <v>96.012973943106431</v>
      </c>
      <c r="G125" s="149">
        <f>SUM(G122:G124)</f>
        <v>5709.2985058275408</v>
      </c>
      <c r="H125" s="96"/>
    </row>
    <row r="126" spans="1:8" ht="63" x14ac:dyDescent="0.25">
      <c r="A126" s="319" t="s">
        <v>155</v>
      </c>
      <c r="B126" s="150" t="s">
        <v>190</v>
      </c>
      <c r="C126" s="198">
        <v>1</v>
      </c>
      <c r="D126" s="210">
        <v>1861016.8399999999</v>
      </c>
      <c r="E126" s="200">
        <f>D126/D$131*100</f>
        <v>61.175803892672896</v>
      </c>
      <c r="F126" s="325"/>
      <c r="G126" s="201">
        <f t="shared" si="11"/>
        <v>3742.4789819147722</v>
      </c>
      <c r="H126" s="234">
        <v>1</v>
      </c>
    </row>
    <row r="127" spans="1:8" x14ac:dyDescent="0.25">
      <c r="A127" s="320"/>
      <c r="B127" s="151" t="s">
        <v>101</v>
      </c>
      <c r="C127" s="252">
        <v>1</v>
      </c>
      <c r="D127" s="253">
        <v>406796.77999999997</v>
      </c>
      <c r="E127" s="219">
        <f t="shared" ref="E127:E130" si="21">D127/D$131*100</f>
        <v>13.372323937407678</v>
      </c>
      <c r="F127" s="326"/>
      <c r="G127" s="204">
        <f t="shared" si="11"/>
        <v>178.81904748696638</v>
      </c>
      <c r="H127" s="236">
        <v>3</v>
      </c>
    </row>
    <row r="128" spans="1:8" ht="31.5" x14ac:dyDescent="0.25">
      <c r="A128" s="320"/>
      <c r="B128" s="151" t="s">
        <v>102</v>
      </c>
      <c r="C128" s="252">
        <v>1</v>
      </c>
      <c r="D128" s="253">
        <v>352729.29</v>
      </c>
      <c r="E128" s="219">
        <f t="shared" si="21"/>
        <v>11.595004090474403</v>
      </c>
      <c r="F128" s="326"/>
      <c r="G128" s="204">
        <f t="shared" si="11"/>
        <v>134.44411985811811</v>
      </c>
      <c r="H128" s="236">
        <v>3</v>
      </c>
    </row>
    <row r="129" spans="1:8" ht="47.25" x14ac:dyDescent="0.25">
      <c r="A129" s="320"/>
      <c r="B129" s="151" t="s">
        <v>205</v>
      </c>
      <c r="C129" s="252">
        <v>1</v>
      </c>
      <c r="D129" s="253">
        <v>305025</v>
      </c>
      <c r="E129" s="219">
        <f t="shared" si="21"/>
        <v>10.026856921059647</v>
      </c>
      <c r="F129" s="326"/>
      <c r="G129" s="204">
        <f t="shared" si="11"/>
        <v>100.53785971540174</v>
      </c>
      <c r="H129" s="236">
        <v>3</v>
      </c>
    </row>
    <row r="130" spans="1:8" x14ac:dyDescent="0.25">
      <c r="A130" s="320"/>
      <c r="B130" s="151" t="s">
        <v>103</v>
      </c>
      <c r="C130" s="252">
        <v>1</v>
      </c>
      <c r="D130" s="253">
        <v>116512</v>
      </c>
      <c r="E130" s="219">
        <f t="shared" si="21"/>
        <v>3.8300111583853833</v>
      </c>
      <c r="F130" s="170"/>
      <c r="G130" s="204">
        <f t="shared" si="11"/>
        <v>14.668985473356546</v>
      </c>
      <c r="H130" s="273"/>
    </row>
    <row r="131" spans="1:8" ht="16.5" customHeight="1" thickBot="1" x14ac:dyDescent="0.3">
      <c r="A131" s="321"/>
      <c r="B131" s="132" t="s">
        <v>108</v>
      </c>
      <c r="C131" s="254">
        <f>SUM(C126:C130)</f>
        <v>5</v>
      </c>
      <c r="D131" s="163">
        <f>SUM(D126:D130)</f>
        <v>3042079.9099999997</v>
      </c>
      <c r="E131" s="254">
        <f>SUM(E126:E130)</f>
        <v>100.00000000000001</v>
      </c>
      <c r="F131" s="255">
        <f>E126+E127+E128+E129</f>
        <v>96.169988841614625</v>
      </c>
      <c r="G131" s="256">
        <f>SUM(G126:G130)</f>
        <v>4170.9489944486149</v>
      </c>
      <c r="H131" s="274"/>
    </row>
    <row r="132" spans="1:8" ht="67.5" customHeight="1" x14ac:dyDescent="0.25">
      <c r="A132" s="319" t="s">
        <v>156</v>
      </c>
      <c r="B132" s="150" t="s">
        <v>190</v>
      </c>
      <c r="C132" s="198">
        <v>1</v>
      </c>
      <c r="D132" s="210">
        <v>2426523.06</v>
      </c>
      <c r="E132" s="291">
        <f>D132/D133*100</f>
        <v>100</v>
      </c>
      <c r="F132" s="299"/>
      <c r="G132" s="300">
        <f>E132*E132</f>
        <v>10000</v>
      </c>
      <c r="H132" s="301">
        <v>1</v>
      </c>
    </row>
    <row r="133" spans="1:8" ht="33.75" customHeight="1" thickBot="1" x14ac:dyDescent="0.3">
      <c r="A133" s="321"/>
      <c r="B133" s="132" t="s">
        <v>108</v>
      </c>
      <c r="C133" s="158">
        <f>SUM(C132)</f>
        <v>1</v>
      </c>
      <c r="D133" s="163">
        <f>SUM(D132)</f>
        <v>2426523.06</v>
      </c>
      <c r="E133" s="158">
        <f>SUM(E132)</f>
        <v>100</v>
      </c>
      <c r="F133" s="177">
        <f>E132</f>
        <v>100</v>
      </c>
      <c r="G133" s="158">
        <f>SUM(G132)</f>
        <v>10000</v>
      </c>
      <c r="H133" s="188"/>
    </row>
    <row r="134" spans="1:8" ht="16.5" thickBot="1" x14ac:dyDescent="0.3">
      <c r="A134" s="351" t="s">
        <v>116</v>
      </c>
      <c r="B134" s="352"/>
      <c r="C134" s="164">
        <f>SUMIF(B9:B133,"итого:",C9:C133)</f>
        <v>201</v>
      </c>
      <c r="D134" s="353">
        <f>SUMIF(B4:B133,"итого:",D4:D133)</f>
        <v>311836641.13999993</v>
      </c>
      <c r="E134" s="353"/>
      <c r="F134" s="353"/>
      <c r="G134" s="353"/>
      <c r="H134" s="354"/>
    </row>
    <row r="135" spans="1:8" ht="50.25" customHeight="1" x14ac:dyDescent="0.25">
      <c r="A135" s="345" t="s">
        <v>127</v>
      </c>
      <c r="B135" s="345"/>
      <c r="C135" s="345"/>
      <c r="D135" s="345"/>
      <c r="E135" s="345"/>
      <c r="F135" s="345"/>
      <c r="G135" s="345"/>
      <c r="H135" s="345"/>
    </row>
    <row r="136" spans="1:8" ht="29.25" customHeight="1" x14ac:dyDescent="0.25">
      <c r="A136" s="346" t="s">
        <v>168</v>
      </c>
      <c r="B136" s="346"/>
      <c r="C136" s="346"/>
      <c r="D136" s="346"/>
      <c r="E136" s="346"/>
      <c r="F136" s="346"/>
      <c r="G136" s="346"/>
      <c r="H136" s="346"/>
    </row>
  </sheetData>
  <sortState ref="B127:D131">
    <sortCondition descending="1" ref="D127:D131"/>
  </sortState>
  <mergeCells count="53">
    <mergeCell ref="A135:H135"/>
    <mergeCell ref="A136:H136"/>
    <mergeCell ref="F36:F37"/>
    <mergeCell ref="F81:F82"/>
    <mergeCell ref="F84:F85"/>
    <mergeCell ref="A134:B134"/>
    <mergeCell ref="D134:H134"/>
    <mergeCell ref="A48:A49"/>
    <mergeCell ref="F50:F52"/>
    <mergeCell ref="A60:A61"/>
    <mergeCell ref="A62:A66"/>
    <mergeCell ref="A67:A69"/>
    <mergeCell ref="A54:A59"/>
    <mergeCell ref="F54:F56"/>
    <mergeCell ref="A81:A83"/>
    <mergeCell ref="A84:A92"/>
    <mergeCell ref="A22:A23"/>
    <mergeCell ref="A1:H1"/>
    <mergeCell ref="A2:H2"/>
    <mergeCell ref="A4:A18"/>
    <mergeCell ref="A19:A21"/>
    <mergeCell ref="F4:F6"/>
    <mergeCell ref="A24:A26"/>
    <mergeCell ref="A31:A35"/>
    <mergeCell ref="A36:A44"/>
    <mergeCell ref="A50:A53"/>
    <mergeCell ref="A27:A28"/>
    <mergeCell ref="A29:A30"/>
    <mergeCell ref="A45:A47"/>
    <mergeCell ref="A70:A72"/>
    <mergeCell ref="F70:F71"/>
    <mergeCell ref="A73:A75"/>
    <mergeCell ref="A76:A77"/>
    <mergeCell ref="A78:A80"/>
    <mergeCell ref="F78:F79"/>
    <mergeCell ref="A103:A104"/>
    <mergeCell ref="A108:A111"/>
    <mergeCell ref="A105:A107"/>
    <mergeCell ref="A93:A96"/>
    <mergeCell ref="F97:F98"/>
    <mergeCell ref="A97:A100"/>
    <mergeCell ref="A101:A102"/>
    <mergeCell ref="A126:A131"/>
    <mergeCell ref="A132:A133"/>
    <mergeCell ref="F108:F109"/>
    <mergeCell ref="F112:F113"/>
    <mergeCell ref="F117:F120"/>
    <mergeCell ref="F122:F123"/>
    <mergeCell ref="F126:F129"/>
    <mergeCell ref="A112:A114"/>
    <mergeCell ref="A115:A116"/>
    <mergeCell ref="A117:A121"/>
    <mergeCell ref="A122:A125"/>
  </mergeCells>
  <printOptions horizontalCentered="1"/>
  <pageMargins left="0.19685039370078741" right="1.3956249999999999" top="0.78740157480314965" bottom="0.47322916666666665" header="0.31496062992125984" footer="0.31496062992125984"/>
  <pageSetup paperSize="9" scale="77" fitToHeight="19" orientation="landscape" r:id="rId1"/>
  <headerFooter>
    <oddHeader>&amp;R&amp;"Times New Roman,полужирный"&amp;14Приложение 5</oddHeader>
    <oddFooter>&amp;C&amp;"Times New Roman,обычный"Страница  &amp;P из &amp;N</oddFooter>
  </headerFooter>
  <rowBreaks count="7" manualBreakCount="7">
    <brk id="23" max="16383" man="1"/>
    <brk id="44" max="16383" man="1"/>
    <brk id="61" max="16383" man="1"/>
    <brk id="77" max="16383" man="1"/>
    <brk id="96" max="16383" man="1"/>
    <brk id="114" max="16383" man="1"/>
    <brk id="13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5"/>
  <sheetViews>
    <sheetView view="pageLayout" topLeftCell="A112" zoomScaleNormal="120" zoomScaleSheetLayoutView="80" workbookViewId="0">
      <selection activeCell="B46" sqref="B46"/>
    </sheetView>
  </sheetViews>
  <sheetFormatPr defaultColWidth="8.7109375" defaultRowHeight="15.75" x14ac:dyDescent="0.25"/>
  <cols>
    <col min="1" max="1" width="19.7109375" style="35" customWidth="1"/>
    <col min="2" max="2" width="50.5703125" style="1" customWidth="1"/>
    <col min="3" max="3" width="8.7109375" style="7" customWidth="1"/>
    <col min="4" max="4" width="15.42578125" style="1" customWidth="1"/>
    <col min="5" max="5" width="12.28515625" style="1" customWidth="1"/>
    <col min="6" max="6" width="9" style="7" customWidth="1"/>
    <col min="7" max="7" width="13.28515625" style="34" customWidth="1"/>
    <col min="8" max="8" width="13.28515625" style="7" customWidth="1"/>
    <col min="9" max="16384" width="8.7109375" style="1"/>
  </cols>
  <sheetData>
    <row r="1" spans="1:8" x14ac:dyDescent="0.25">
      <c r="A1" s="343" t="str">
        <f>'АИ-80'!A2:H2</f>
        <v xml:space="preserve">Информация об участниках рынков, объемах реализации, размерах долей, коэффициентах рыночной концентрации </v>
      </c>
      <c r="B1" s="343"/>
      <c r="C1" s="343"/>
      <c r="D1" s="343"/>
      <c r="E1" s="343"/>
      <c r="F1" s="343"/>
      <c r="G1" s="343"/>
      <c r="H1" s="343"/>
    </row>
    <row r="2" spans="1:8" ht="16.5" thickBot="1" x14ac:dyDescent="0.3">
      <c r="A2" s="313" t="s">
        <v>209</v>
      </c>
      <c r="B2" s="313"/>
      <c r="C2" s="313"/>
      <c r="D2" s="313"/>
      <c r="E2" s="313"/>
      <c r="F2" s="313"/>
      <c r="G2" s="313"/>
      <c r="H2" s="313"/>
    </row>
    <row r="3" spans="1:8" ht="48" thickBot="1" x14ac:dyDescent="0.3">
      <c r="A3" s="86" t="s">
        <v>111</v>
      </c>
      <c r="B3" s="87" t="s">
        <v>112</v>
      </c>
      <c r="C3" s="136" t="s">
        <v>122</v>
      </c>
      <c r="D3" s="87" t="s">
        <v>110</v>
      </c>
      <c r="E3" s="87" t="s">
        <v>113</v>
      </c>
      <c r="F3" s="87" t="s">
        <v>206</v>
      </c>
      <c r="G3" s="91" t="s">
        <v>114</v>
      </c>
      <c r="H3" s="137" t="s">
        <v>115</v>
      </c>
    </row>
    <row r="4" spans="1:8" ht="47.25" x14ac:dyDescent="0.25">
      <c r="A4" s="358" t="s">
        <v>4</v>
      </c>
      <c r="B4" s="138" t="s">
        <v>158</v>
      </c>
      <c r="C4" s="198">
        <v>43</v>
      </c>
      <c r="D4" s="210">
        <v>74285948.130000055</v>
      </c>
      <c r="E4" s="200">
        <f t="shared" ref="E4:E15" si="0">D4/D$16*100</f>
        <v>55.839974228748034</v>
      </c>
      <c r="F4" s="361"/>
      <c r="G4" s="201">
        <f>E4*E4</f>
        <v>3118.1027218672443</v>
      </c>
      <c r="H4" s="202">
        <v>1</v>
      </c>
    </row>
    <row r="5" spans="1:8" x14ac:dyDescent="0.25">
      <c r="A5" s="359"/>
      <c r="B5" s="134" t="s">
        <v>44</v>
      </c>
      <c r="C5" s="199">
        <v>28</v>
      </c>
      <c r="D5" s="209">
        <v>29038899.538999993</v>
      </c>
      <c r="E5" s="203">
        <f t="shared" si="0"/>
        <v>21.828238619924331</v>
      </c>
      <c r="F5" s="362"/>
      <c r="G5" s="204">
        <f t="shared" ref="G5:G15" si="1">E5*E5</f>
        <v>476.47200124835609</v>
      </c>
      <c r="H5" s="205">
        <v>3</v>
      </c>
    </row>
    <row r="6" spans="1:8" x14ac:dyDescent="0.25">
      <c r="A6" s="359"/>
      <c r="B6" s="134" t="s">
        <v>45</v>
      </c>
      <c r="C6" s="199">
        <v>25</v>
      </c>
      <c r="D6" s="209">
        <v>27180793</v>
      </c>
      <c r="E6" s="203">
        <f t="shared" si="0"/>
        <v>20.431519269039097</v>
      </c>
      <c r="F6" s="362"/>
      <c r="G6" s="204">
        <f t="shared" si="1"/>
        <v>417.44697964111589</v>
      </c>
      <c r="H6" s="205">
        <v>3</v>
      </c>
    </row>
    <row r="7" spans="1:8" ht="45" x14ac:dyDescent="0.25">
      <c r="A7" s="359"/>
      <c r="B7" s="133" t="s">
        <v>216</v>
      </c>
      <c r="C7" s="199">
        <v>4</v>
      </c>
      <c r="D7" s="209">
        <v>1533247</v>
      </c>
      <c r="E7" s="203">
        <f t="shared" si="0"/>
        <v>1.1525258157367368</v>
      </c>
      <c r="F7" s="206"/>
      <c r="G7" s="204">
        <f t="shared" si="1"/>
        <v>1.3283157559396308</v>
      </c>
      <c r="H7" s="205"/>
    </row>
    <row r="8" spans="1:8" x14ac:dyDescent="0.25">
      <c r="A8" s="359"/>
      <c r="B8" s="134" t="s">
        <v>167</v>
      </c>
      <c r="C8" s="199" t="s">
        <v>165</v>
      </c>
      <c r="D8" s="209">
        <v>524428</v>
      </c>
      <c r="E8" s="203">
        <f t="shared" si="0"/>
        <v>0.39420707067757871</v>
      </c>
      <c r="F8" s="206"/>
      <c r="G8" s="204">
        <f t="shared" si="1"/>
        <v>0.15539921457219755</v>
      </c>
      <c r="H8" s="205"/>
    </row>
    <row r="9" spans="1:8" x14ac:dyDescent="0.25">
      <c r="A9" s="359"/>
      <c r="B9" s="134" t="s">
        <v>186</v>
      </c>
      <c r="C9" s="199" t="s">
        <v>165</v>
      </c>
      <c r="D9" s="209">
        <v>195711</v>
      </c>
      <c r="E9" s="203">
        <f t="shared" si="0"/>
        <v>0.14711392223409048</v>
      </c>
      <c r="F9" s="206"/>
      <c r="G9" s="204">
        <f t="shared" si="1"/>
        <v>2.164250611509802E-2</v>
      </c>
      <c r="H9" s="205"/>
    </row>
    <row r="10" spans="1:8" x14ac:dyDescent="0.25">
      <c r="A10" s="359"/>
      <c r="B10" s="134" t="s">
        <v>172</v>
      </c>
      <c r="C10" s="199">
        <v>1</v>
      </c>
      <c r="D10" s="209">
        <v>53006.960000000006</v>
      </c>
      <c r="E10" s="203">
        <f t="shared" si="0"/>
        <v>3.984478026940512E-2</v>
      </c>
      <c r="F10" s="206"/>
      <c r="G10" s="204">
        <f t="shared" si="1"/>
        <v>1.5876065147171754E-3</v>
      </c>
      <c r="H10" s="205"/>
    </row>
    <row r="11" spans="1:8" x14ac:dyDescent="0.25">
      <c r="A11" s="359"/>
      <c r="B11" s="134" t="s">
        <v>189</v>
      </c>
      <c r="C11" s="199">
        <v>1</v>
      </c>
      <c r="D11" s="209">
        <v>49334</v>
      </c>
      <c r="E11" s="203">
        <f t="shared" si="0"/>
        <v>3.7083854456298415E-2</v>
      </c>
      <c r="F11" s="206"/>
      <c r="G11" s="204">
        <f t="shared" si="1"/>
        <v>1.3752122613359238E-3</v>
      </c>
      <c r="H11" s="205"/>
    </row>
    <row r="12" spans="1:8" ht="45" x14ac:dyDescent="0.25">
      <c r="A12" s="359"/>
      <c r="B12" s="133" t="s">
        <v>218</v>
      </c>
      <c r="C12" s="199">
        <v>1</v>
      </c>
      <c r="D12" s="209">
        <v>47966.499999999993</v>
      </c>
      <c r="E12" s="203">
        <f t="shared" si="0"/>
        <v>3.6055918935785414E-2</v>
      </c>
      <c r="F12" s="206"/>
      <c r="G12" s="204">
        <f t="shared" si="1"/>
        <v>1.3000292903039292E-3</v>
      </c>
      <c r="H12" s="205"/>
    </row>
    <row r="13" spans="1:8" x14ac:dyDescent="0.25">
      <c r="A13" s="359"/>
      <c r="B13" s="134" t="s">
        <v>187</v>
      </c>
      <c r="C13" s="199">
        <v>1</v>
      </c>
      <c r="D13" s="209">
        <v>45550</v>
      </c>
      <c r="E13" s="203">
        <f t="shared" si="0"/>
        <v>3.4239461030615655E-2</v>
      </c>
      <c r="F13" s="206"/>
      <c r="G13" s="204">
        <f t="shared" si="1"/>
        <v>1.1723406916670481E-3</v>
      </c>
      <c r="H13" s="205"/>
    </row>
    <row r="14" spans="1:8" x14ac:dyDescent="0.25">
      <c r="A14" s="359"/>
      <c r="B14" s="134" t="s">
        <v>170</v>
      </c>
      <c r="C14" s="199">
        <v>1</v>
      </c>
      <c r="D14" s="209">
        <v>42055</v>
      </c>
      <c r="E14" s="203">
        <f t="shared" si="0"/>
        <v>3.1612305897750638E-2</v>
      </c>
      <c r="F14" s="206"/>
      <c r="G14" s="204">
        <f t="shared" si="1"/>
        <v>9.9933788417295977E-4</v>
      </c>
      <c r="H14" s="205"/>
    </row>
    <row r="15" spans="1:8" x14ac:dyDescent="0.25">
      <c r="A15" s="359"/>
      <c r="B15" s="134" t="s">
        <v>47</v>
      </c>
      <c r="C15" s="199">
        <v>1</v>
      </c>
      <c r="D15" s="209">
        <v>36697</v>
      </c>
      <c r="E15" s="203">
        <f t="shared" si="0"/>
        <v>2.758475305028546E-2</v>
      </c>
      <c r="F15" s="206"/>
      <c r="G15" s="204">
        <f t="shared" si="1"/>
        <v>7.6091860084523302E-4</v>
      </c>
      <c r="H15" s="205"/>
    </row>
    <row r="16" spans="1:8" ht="16.5" thickBot="1" x14ac:dyDescent="0.3">
      <c r="A16" s="360"/>
      <c r="B16" s="132" t="s">
        <v>108</v>
      </c>
      <c r="C16" s="207">
        <f>SUM(C4:C15)</f>
        <v>106</v>
      </c>
      <c r="D16" s="207">
        <f>SUM(D4:D15)</f>
        <v>133033636.12900004</v>
      </c>
      <c r="E16" s="207">
        <f>SUM(E4:E15)</f>
        <v>100.00000000000001</v>
      </c>
      <c r="F16" s="207">
        <f>E4+E5+E6</f>
        <v>98.099732117711469</v>
      </c>
      <c r="G16" s="207">
        <f>SUM(G4:G15)</f>
        <v>4013.5342556785863</v>
      </c>
      <c r="H16" s="208"/>
    </row>
    <row r="17" spans="1:8" ht="47.45" customHeight="1" x14ac:dyDescent="0.25">
      <c r="A17" s="358" t="s">
        <v>159</v>
      </c>
      <c r="B17" s="138" t="s">
        <v>158</v>
      </c>
      <c r="C17" s="198">
        <v>1</v>
      </c>
      <c r="D17" s="210">
        <v>1405007.37</v>
      </c>
      <c r="E17" s="200">
        <f>D17/D$18*100</f>
        <v>100</v>
      </c>
      <c r="F17" s="215"/>
      <c r="G17" s="201">
        <f t="shared" ref="G17:G63" si="2">E17*E17</f>
        <v>10000</v>
      </c>
      <c r="H17" s="202">
        <v>1</v>
      </c>
    </row>
    <row r="18" spans="1:8" ht="16.5" thickBot="1" x14ac:dyDescent="0.3">
      <c r="A18" s="359"/>
      <c r="B18" s="134" t="s">
        <v>108</v>
      </c>
      <c r="C18" s="227">
        <f>SUM(C17:C17)</f>
        <v>1</v>
      </c>
      <c r="D18" s="228">
        <f>SUM(D17:D17)</f>
        <v>1405007.37</v>
      </c>
      <c r="E18" s="229">
        <f>SUM(E17:E17)</f>
        <v>100</v>
      </c>
      <c r="F18" s="230">
        <f>E17</f>
        <v>100</v>
      </c>
      <c r="G18" s="231">
        <f>SUM(G17:G17)</f>
        <v>10000</v>
      </c>
      <c r="H18" s="232"/>
    </row>
    <row r="19" spans="1:8" ht="47.25" x14ac:dyDescent="0.25">
      <c r="A19" s="358" t="s">
        <v>160</v>
      </c>
      <c r="B19" s="138" t="s">
        <v>158</v>
      </c>
      <c r="C19" s="198">
        <v>1</v>
      </c>
      <c r="D19" s="210">
        <v>1137983.1500000001</v>
      </c>
      <c r="E19" s="296">
        <f>D19/D$20*100</f>
        <v>100</v>
      </c>
      <c r="F19" s="215"/>
      <c r="G19" s="201">
        <f t="shared" si="2"/>
        <v>10000</v>
      </c>
      <c r="H19" s="202">
        <v>1</v>
      </c>
    </row>
    <row r="20" spans="1:8" ht="16.5" thickBot="1" x14ac:dyDescent="0.3">
      <c r="A20" s="360"/>
      <c r="B20" s="132" t="s">
        <v>108</v>
      </c>
      <c r="C20" s="223">
        <f>SUM(C19)</f>
        <v>1</v>
      </c>
      <c r="D20" s="114">
        <f>SUM(D19)</f>
        <v>1137983.1500000001</v>
      </c>
      <c r="E20" s="224">
        <f>SUM(E19)</f>
        <v>100</v>
      </c>
      <c r="F20" s="225">
        <f>E19</f>
        <v>100</v>
      </c>
      <c r="G20" s="226">
        <f>SUM(G19)</f>
        <v>10000</v>
      </c>
      <c r="H20" s="208"/>
    </row>
    <row r="21" spans="1:8" ht="31.5" customHeight="1" x14ac:dyDescent="0.25">
      <c r="A21" s="358" t="s">
        <v>131</v>
      </c>
      <c r="B21" s="138" t="s">
        <v>44</v>
      </c>
      <c r="C21" s="198"/>
      <c r="D21" s="210">
        <v>181583.64000000004</v>
      </c>
      <c r="E21" s="200">
        <f>D21/D$23*100</f>
        <v>97.591240848451704</v>
      </c>
      <c r="F21" s="361"/>
      <c r="G21" s="201">
        <f t="shared" si="2"/>
        <v>9524.0502903405086</v>
      </c>
      <c r="H21" s="202">
        <v>1</v>
      </c>
    </row>
    <row r="22" spans="1:8" ht="30.75" customHeight="1" x14ac:dyDescent="0.25">
      <c r="A22" s="359"/>
      <c r="B22" s="141" t="s">
        <v>214</v>
      </c>
      <c r="C22" s="199">
        <v>1</v>
      </c>
      <c r="D22" s="209">
        <v>4481.87</v>
      </c>
      <c r="E22" s="203">
        <f>D22/D$23*100</f>
        <v>2.4087591515482902</v>
      </c>
      <c r="F22" s="362"/>
      <c r="G22" s="204">
        <f t="shared" si="2"/>
        <v>5.8021206501676392</v>
      </c>
      <c r="H22" s="205"/>
    </row>
    <row r="23" spans="1:8" ht="16.5" thickBot="1" x14ac:dyDescent="0.3">
      <c r="A23" s="360"/>
      <c r="B23" s="132" t="s">
        <v>108</v>
      </c>
      <c r="C23" s="223">
        <f>SUM(C21:C22)</f>
        <v>1</v>
      </c>
      <c r="D23" s="114">
        <f>SUM(D21:D22)</f>
        <v>186065.51000000004</v>
      </c>
      <c r="E23" s="224">
        <f>SUM(E21:E22)</f>
        <v>100</v>
      </c>
      <c r="F23" s="224">
        <f>E21</f>
        <v>97.591240848451704</v>
      </c>
      <c r="G23" s="226">
        <f>SUM(G21:G22)</f>
        <v>9529.8524109906757</v>
      </c>
      <c r="H23" s="208"/>
    </row>
    <row r="24" spans="1:8" ht="47.25" x14ac:dyDescent="0.25">
      <c r="A24" s="358" t="s">
        <v>161</v>
      </c>
      <c r="B24" s="138" t="s">
        <v>158</v>
      </c>
      <c r="C24" s="198">
        <v>1</v>
      </c>
      <c r="D24" s="210">
        <v>645497.72</v>
      </c>
      <c r="E24" s="291">
        <f>D24/D$25*100</f>
        <v>100</v>
      </c>
      <c r="F24" s="215"/>
      <c r="G24" s="201">
        <f t="shared" ref="G24" si="3">E24*E24</f>
        <v>10000</v>
      </c>
      <c r="H24" s="202">
        <v>1</v>
      </c>
    </row>
    <row r="25" spans="1:8" ht="16.5" thickBot="1" x14ac:dyDescent="0.3">
      <c r="A25" s="360"/>
      <c r="B25" s="216" t="s">
        <v>108</v>
      </c>
      <c r="C25" s="223">
        <v>1</v>
      </c>
      <c r="D25" s="114">
        <f>SUM(D24)</f>
        <v>645497.72</v>
      </c>
      <c r="E25" s="224">
        <f>SUM(E24)</f>
        <v>100</v>
      </c>
      <c r="F25" s="225">
        <f>E24</f>
        <v>100</v>
      </c>
      <c r="G25" s="226">
        <f>SUM(G24)</f>
        <v>10000</v>
      </c>
      <c r="H25" s="208"/>
    </row>
    <row r="26" spans="1:8" ht="47.25" x14ac:dyDescent="0.25">
      <c r="A26" s="318" t="s">
        <v>132</v>
      </c>
      <c r="B26" s="152" t="s">
        <v>158</v>
      </c>
      <c r="C26" s="198">
        <v>2</v>
      </c>
      <c r="D26" s="210">
        <v>788106</v>
      </c>
      <c r="E26" s="200">
        <f>D26/D$27*100</f>
        <v>100</v>
      </c>
      <c r="F26" s="215"/>
      <c r="G26" s="201">
        <f t="shared" si="2"/>
        <v>10000</v>
      </c>
      <c r="H26" s="202">
        <v>1</v>
      </c>
    </row>
    <row r="27" spans="1:8" ht="16.5" thickBot="1" x14ac:dyDescent="0.3">
      <c r="A27" s="318"/>
      <c r="B27" s="140" t="s">
        <v>108</v>
      </c>
      <c r="C27" s="223">
        <f>SUM(C26)</f>
        <v>2</v>
      </c>
      <c r="D27" s="114">
        <f>SUM(D26)</f>
        <v>788106</v>
      </c>
      <c r="E27" s="224">
        <f>SUM(E26)</f>
        <v>100</v>
      </c>
      <c r="F27" s="225">
        <f>E26</f>
        <v>100</v>
      </c>
      <c r="G27" s="226">
        <f>SUM(G26)</f>
        <v>10000</v>
      </c>
      <c r="H27" s="208"/>
    </row>
    <row r="28" spans="1:8" ht="47.45" customHeight="1" x14ac:dyDescent="0.25">
      <c r="A28" s="314" t="s">
        <v>133</v>
      </c>
      <c r="B28" s="138" t="s">
        <v>158</v>
      </c>
      <c r="C28" s="233">
        <v>2</v>
      </c>
      <c r="D28" s="210">
        <v>2104016.31</v>
      </c>
      <c r="E28" s="200">
        <f>D28/D$30*100</f>
        <v>98.867961221372809</v>
      </c>
      <c r="F28" s="200">
        <f>E28</f>
        <v>98.867961221372809</v>
      </c>
      <c r="G28" s="201">
        <f t="shared" si="2"/>
        <v>9774.8737560708778</v>
      </c>
      <c r="H28" s="234">
        <v>1</v>
      </c>
    </row>
    <row r="29" spans="1:8" x14ac:dyDescent="0.25">
      <c r="A29" s="337"/>
      <c r="B29" s="142" t="s">
        <v>54</v>
      </c>
      <c r="C29" s="211">
        <v>1</v>
      </c>
      <c r="D29" s="218">
        <v>24091</v>
      </c>
      <c r="E29" s="203">
        <f>D29/D$30*100</f>
        <v>1.1320387786271924</v>
      </c>
      <c r="F29" s="235"/>
      <c r="G29" s="204">
        <f t="shared" si="2"/>
        <v>1.2815117963157454</v>
      </c>
      <c r="H29" s="236"/>
    </row>
    <row r="30" spans="1:8" ht="16.5" thickBot="1" x14ac:dyDescent="0.3">
      <c r="A30" s="316"/>
      <c r="B30" s="140" t="s">
        <v>108</v>
      </c>
      <c r="C30" s="222">
        <f>SUM(C28:C29)</f>
        <v>3</v>
      </c>
      <c r="D30" s="222">
        <f>SUM(D28:D29)</f>
        <v>2128107.31</v>
      </c>
      <c r="E30" s="222">
        <f>SUM(E28:E29)</f>
        <v>100</v>
      </c>
      <c r="F30" s="222">
        <f>E28</f>
        <v>98.867961221372809</v>
      </c>
      <c r="G30" s="222">
        <f>SUM(G28:G29)</f>
        <v>9776.1552678671942</v>
      </c>
      <c r="H30" s="97"/>
    </row>
    <row r="31" spans="1:8" ht="47.25" x14ac:dyDescent="0.25">
      <c r="A31" s="314" t="s">
        <v>134</v>
      </c>
      <c r="B31" s="138" t="s">
        <v>219</v>
      </c>
      <c r="C31" s="198">
        <v>3</v>
      </c>
      <c r="D31" s="210">
        <v>2975803.0500000003</v>
      </c>
      <c r="E31" s="200">
        <f>D31/D$36*100</f>
        <v>70.138659067868119</v>
      </c>
      <c r="F31" s="361"/>
      <c r="G31" s="201">
        <f t="shared" si="2"/>
        <v>4919.4314958386385</v>
      </c>
      <c r="H31" s="234">
        <v>1</v>
      </c>
    </row>
    <row r="32" spans="1:8" x14ac:dyDescent="0.25">
      <c r="A32" s="337"/>
      <c r="B32" s="141" t="s">
        <v>45</v>
      </c>
      <c r="C32" s="199">
        <v>1</v>
      </c>
      <c r="D32" s="209">
        <v>643654</v>
      </c>
      <c r="E32" s="203">
        <f>D32/D$36*100</f>
        <v>15.17070441327412</v>
      </c>
      <c r="F32" s="362"/>
      <c r="G32" s="204">
        <f t="shared" si="2"/>
        <v>230.15027239493486</v>
      </c>
      <c r="H32" s="236">
        <v>3</v>
      </c>
    </row>
    <row r="33" spans="1:8" x14ac:dyDescent="0.25">
      <c r="A33" s="337"/>
      <c r="B33" s="141" t="s">
        <v>44</v>
      </c>
      <c r="C33" s="199">
        <v>2</v>
      </c>
      <c r="D33" s="209">
        <v>313484.95299999998</v>
      </c>
      <c r="E33" s="203">
        <f>D33/D$36*100</f>
        <v>7.3887330148995112</v>
      </c>
      <c r="F33" s="206"/>
      <c r="G33" s="204">
        <f t="shared" si="2"/>
        <v>54.593375565466019</v>
      </c>
      <c r="H33" s="236"/>
    </row>
    <row r="34" spans="1:8" x14ac:dyDescent="0.25">
      <c r="A34" s="337"/>
      <c r="B34" s="141" t="s">
        <v>167</v>
      </c>
      <c r="C34" s="199">
        <v>1</v>
      </c>
      <c r="D34" s="209">
        <v>181349</v>
      </c>
      <c r="E34" s="203">
        <f>D34/D$36*100</f>
        <v>4.2743338418511314</v>
      </c>
      <c r="F34" s="235"/>
      <c r="G34" s="204">
        <f t="shared" si="2"/>
        <v>18.269929791593853</v>
      </c>
      <c r="H34" s="236"/>
    </row>
    <row r="35" spans="1:8" x14ac:dyDescent="0.25">
      <c r="A35" s="337"/>
      <c r="B35" s="141" t="s">
        <v>57</v>
      </c>
      <c r="C35" s="199">
        <v>2</v>
      </c>
      <c r="D35" s="209">
        <v>128452</v>
      </c>
      <c r="E35" s="203">
        <f>D35/D$36*100</f>
        <v>3.0275696621071062</v>
      </c>
      <c r="F35" s="235"/>
      <c r="G35" s="204">
        <f t="shared" si="2"/>
        <v>9.1661780589113366</v>
      </c>
      <c r="H35" s="236"/>
    </row>
    <row r="36" spans="1:8" ht="16.5" thickBot="1" x14ac:dyDescent="0.3">
      <c r="A36" s="316"/>
      <c r="B36" s="140" t="s">
        <v>108</v>
      </c>
      <c r="C36" s="222">
        <f>SUM(C31:C35)</f>
        <v>9</v>
      </c>
      <c r="D36" s="222">
        <f>SUM(D31:D35)</f>
        <v>4242743.0030000005</v>
      </c>
      <c r="E36" s="222">
        <f>SUM(E31:E35)</f>
        <v>100</v>
      </c>
      <c r="F36" s="222">
        <f>E31+E32</f>
        <v>85.309363481142242</v>
      </c>
      <c r="G36" s="222">
        <f>SUM(G31:G35)</f>
        <v>5231.611251649545</v>
      </c>
      <c r="H36" s="97"/>
    </row>
    <row r="37" spans="1:8" x14ac:dyDescent="0.25">
      <c r="A37" s="314" t="s">
        <v>135</v>
      </c>
      <c r="B37" s="92" t="s">
        <v>44</v>
      </c>
      <c r="C37" s="233">
        <v>1</v>
      </c>
      <c r="D37" s="210">
        <v>304206.53999999998</v>
      </c>
      <c r="E37" s="200">
        <f>D37/D$39*100</f>
        <v>99.069234912433245</v>
      </c>
      <c r="F37" s="237"/>
      <c r="G37" s="201">
        <f>E37*E37</f>
        <v>9814.7133061348813</v>
      </c>
      <c r="H37" s="234">
        <v>1</v>
      </c>
    </row>
    <row r="38" spans="1:8" ht="32.25" customHeight="1" x14ac:dyDescent="0.25">
      <c r="A38" s="337"/>
      <c r="B38" s="141" t="s">
        <v>220</v>
      </c>
      <c r="C38" s="36" t="s">
        <v>165</v>
      </c>
      <c r="D38" s="240">
        <v>2858.05</v>
      </c>
      <c r="E38" s="203">
        <f>D38/D$39*100</f>
        <v>0.93076508756675602</v>
      </c>
      <c r="F38" s="203"/>
      <c r="G38" s="204">
        <f>E38*E38</f>
        <v>0.866323648233151</v>
      </c>
      <c r="H38" s="239"/>
    </row>
    <row r="39" spans="1:8" ht="16.5" thickBot="1" x14ac:dyDescent="0.3">
      <c r="A39" s="315"/>
      <c r="B39" s="132" t="s">
        <v>108</v>
      </c>
      <c r="C39" s="207">
        <f>SUM(C37:C37)</f>
        <v>1</v>
      </c>
      <c r="D39" s="207">
        <f>SUM(D37:D38)</f>
        <v>307064.58999999997</v>
      </c>
      <c r="E39" s="207">
        <f>D39/D$39*100</f>
        <v>100</v>
      </c>
      <c r="F39" s="207">
        <f>E37</f>
        <v>99.069234912433245</v>
      </c>
      <c r="G39" s="207">
        <f>SUM(G37:G38)</f>
        <v>9815.5796297831148</v>
      </c>
      <c r="H39" s="96"/>
    </row>
    <row r="40" spans="1:8" ht="47.25" x14ac:dyDescent="0.25">
      <c r="A40" s="318" t="s">
        <v>136</v>
      </c>
      <c r="B40" s="152" t="s">
        <v>158</v>
      </c>
      <c r="C40" s="241">
        <v>2</v>
      </c>
      <c r="D40" s="218">
        <v>2330289.5</v>
      </c>
      <c r="E40" s="219">
        <f>D40/D$41*100</f>
        <v>100</v>
      </c>
      <c r="F40" s="219"/>
      <c r="G40" s="220">
        <f t="shared" si="2"/>
        <v>10000</v>
      </c>
      <c r="H40" s="221">
        <v>1</v>
      </c>
    </row>
    <row r="41" spans="1:8" ht="16.5" thickBot="1" x14ac:dyDescent="0.3">
      <c r="A41" s="342"/>
      <c r="B41" s="132" t="s">
        <v>108</v>
      </c>
      <c r="C41" s="207">
        <f>SUM(C40:C40)</f>
        <v>2</v>
      </c>
      <c r="D41" s="207">
        <f>SUM(D40:D40)</f>
        <v>2330289.5</v>
      </c>
      <c r="E41" s="207">
        <f>SUM(E40:E40)</f>
        <v>100</v>
      </c>
      <c r="F41" s="207">
        <f>E40</f>
        <v>100</v>
      </c>
      <c r="G41" s="207">
        <f>SUM(G40:G40)</f>
        <v>10000</v>
      </c>
      <c r="H41" s="96"/>
    </row>
    <row r="42" spans="1:8" ht="47.25" x14ac:dyDescent="0.25">
      <c r="A42" s="317" t="s">
        <v>137</v>
      </c>
      <c r="B42" s="138" t="s">
        <v>158</v>
      </c>
      <c r="C42" s="233">
        <v>2</v>
      </c>
      <c r="D42" s="245">
        <v>1417114.82</v>
      </c>
      <c r="E42" s="291">
        <f>D42/D$45*100</f>
        <v>80.40680029722165</v>
      </c>
      <c r="F42" s="363"/>
      <c r="G42" s="201">
        <f t="shared" si="2"/>
        <v>6465.2535340372833</v>
      </c>
      <c r="H42" s="234">
        <v>1</v>
      </c>
    </row>
    <row r="43" spans="1:8" x14ac:dyDescent="0.25">
      <c r="A43" s="318"/>
      <c r="B43" s="242" t="s">
        <v>44</v>
      </c>
      <c r="C43" s="211">
        <v>1</v>
      </c>
      <c r="D43" s="209">
        <v>215780.73400000003</v>
      </c>
      <c r="E43" s="292">
        <f t="shared" ref="E43:E44" si="4">D43/D$45*100</f>
        <v>12.243353990699148</v>
      </c>
      <c r="F43" s="364"/>
      <c r="G43" s="204">
        <f t="shared" si="2"/>
        <v>149.89971694156876</v>
      </c>
      <c r="H43" s="236">
        <v>3</v>
      </c>
    </row>
    <row r="44" spans="1:8" ht="47.25" x14ac:dyDescent="0.25">
      <c r="A44" s="318"/>
      <c r="B44" s="142" t="s">
        <v>192</v>
      </c>
      <c r="C44" s="211">
        <v>1</v>
      </c>
      <c r="D44" s="209">
        <v>129536</v>
      </c>
      <c r="E44" s="293">
        <f t="shared" si="4"/>
        <v>7.34984571207921</v>
      </c>
      <c r="F44" s="292"/>
      <c r="G44" s="204">
        <f t="shared" si="2"/>
        <v>54.020231991369151</v>
      </c>
      <c r="H44" s="236"/>
    </row>
    <row r="45" spans="1:8" ht="16.5" thickBot="1" x14ac:dyDescent="0.3">
      <c r="A45" s="342"/>
      <c r="B45" s="132" t="s">
        <v>108</v>
      </c>
      <c r="C45" s="207">
        <f>SUM(C42:C44)</f>
        <v>4</v>
      </c>
      <c r="D45" s="302">
        <f>SUM(D42:D44)</f>
        <v>1762431.554</v>
      </c>
      <c r="E45" s="303">
        <f>SUM(E42:E44)</f>
        <v>100.00000000000001</v>
      </c>
      <c r="F45" s="207">
        <f>E42+E43</f>
        <v>92.650154287920799</v>
      </c>
      <c r="G45" s="207">
        <f>SUM(G42:G44)</f>
        <v>6669.1734829702209</v>
      </c>
      <c r="H45" s="96"/>
    </row>
    <row r="46" spans="1:8" ht="47.25" x14ac:dyDescent="0.25">
      <c r="A46" s="317" t="s">
        <v>138</v>
      </c>
      <c r="B46" s="92" t="s">
        <v>219</v>
      </c>
      <c r="C46" s="198">
        <v>2</v>
      </c>
      <c r="D46" s="210">
        <v>2034521.8199999998</v>
      </c>
      <c r="E46" s="200">
        <f>D46/D$50*100</f>
        <v>71.029974231292996</v>
      </c>
      <c r="F46" s="361"/>
      <c r="G46" s="201">
        <f t="shared" si="2"/>
        <v>5045.2572392981474</v>
      </c>
      <c r="H46" s="234">
        <v>1</v>
      </c>
    </row>
    <row r="47" spans="1:8" x14ac:dyDescent="0.25">
      <c r="A47" s="318"/>
      <c r="B47" s="142" t="s">
        <v>45</v>
      </c>
      <c r="C47" s="199">
        <v>1</v>
      </c>
      <c r="D47" s="209">
        <v>384734</v>
      </c>
      <c r="E47" s="203">
        <f>D47/D$50*100</f>
        <v>13.431974942348997</v>
      </c>
      <c r="F47" s="362"/>
      <c r="G47" s="204">
        <f t="shared" si="2"/>
        <v>180.41795085189136</v>
      </c>
      <c r="H47" s="236">
        <v>3</v>
      </c>
    </row>
    <row r="48" spans="1:8" x14ac:dyDescent="0.25">
      <c r="A48" s="318"/>
      <c r="B48" s="142" t="s">
        <v>44</v>
      </c>
      <c r="C48" s="199">
        <v>1</v>
      </c>
      <c r="D48" s="209">
        <v>327373.636</v>
      </c>
      <c r="E48" s="203">
        <f>D48/D$50*100</f>
        <v>11.42938881288808</v>
      </c>
      <c r="F48" s="362"/>
      <c r="G48" s="204">
        <f t="shared" si="2"/>
        <v>130.63092863617118</v>
      </c>
      <c r="H48" s="236">
        <v>3</v>
      </c>
    </row>
    <row r="49" spans="1:8" x14ac:dyDescent="0.25">
      <c r="A49" s="318"/>
      <c r="B49" s="142" t="s">
        <v>65</v>
      </c>
      <c r="C49" s="199">
        <v>1</v>
      </c>
      <c r="D49" s="209">
        <v>117685</v>
      </c>
      <c r="E49" s="203">
        <f>D49/D$50*100</f>
        <v>4.1086620134699343</v>
      </c>
      <c r="F49" s="203"/>
      <c r="G49" s="204">
        <f t="shared" si="2"/>
        <v>16.881103540930816</v>
      </c>
      <c r="H49" s="236"/>
    </row>
    <row r="50" spans="1:8" ht="16.5" thickBot="1" x14ac:dyDescent="0.3">
      <c r="A50" s="342"/>
      <c r="B50" s="132" t="s">
        <v>108</v>
      </c>
      <c r="C50" s="207">
        <f>SUM(C46:C49)</f>
        <v>5</v>
      </c>
      <c r="D50" s="207">
        <f>SUM(D46:D49)</f>
        <v>2864314.4559999998</v>
      </c>
      <c r="E50" s="207">
        <f>SUM(E46:E49)</f>
        <v>100.00000000000001</v>
      </c>
      <c r="F50" s="207">
        <f>E46+E47+E48</f>
        <v>95.891337986530075</v>
      </c>
      <c r="G50" s="207">
        <f>SUM(G46:G49)</f>
        <v>5373.1872223271403</v>
      </c>
      <c r="H50" s="96"/>
    </row>
    <row r="51" spans="1:8" ht="47.25" x14ac:dyDescent="0.25">
      <c r="A51" s="318" t="s">
        <v>139</v>
      </c>
      <c r="B51" s="152" t="s">
        <v>158</v>
      </c>
      <c r="C51" s="217">
        <v>1</v>
      </c>
      <c r="D51" s="197">
        <v>1504041.8900000001</v>
      </c>
      <c r="E51" s="219">
        <f>D51/D$52*100</f>
        <v>100</v>
      </c>
      <c r="F51" s="219"/>
      <c r="G51" s="220">
        <f t="shared" si="2"/>
        <v>10000</v>
      </c>
      <c r="H51" s="221">
        <v>1</v>
      </c>
    </row>
    <row r="52" spans="1:8" ht="16.5" thickBot="1" x14ac:dyDescent="0.3">
      <c r="A52" s="318"/>
      <c r="B52" s="140" t="s">
        <v>108</v>
      </c>
      <c r="C52" s="222">
        <f>SUM(C51:C51)</f>
        <v>1</v>
      </c>
      <c r="D52" s="222">
        <f>SUM(D51:D51)</f>
        <v>1504041.8900000001</v>
      </c>
      <c r="E52" s="222">
        <f>SUM(E51:E51)</f>
        <v>100</v>
      </c>
      <c r="F52" s="222">
        <f>E51</f>
        <v>100</v>
      </c>
      <c r="G52" s="222">
        <f>SUM(G51:G51)</f>
        <v>10000</v>
      </c>
      <c r="H52" s="97"/>
    </row>
    <row r="53" spans="1:8" ht="47.25" x14ac:dyDescent="0.25">
      <c r="A53" s="314" t="s">
        <v>162</v>
      </c>
      <c r="B53" s="138" t="s">
        <v>158</v>
      </c>
      <c r="C53" s="243">
        <v>1</v>
      </c>
      <c r="D53" s="210">
        <v>1040888.14</v>
      </c>
      <c r="E53" s="200">
        <f>D53/D$55*100</f>
        <v>98.388560579847464</v>
      </c>
      <c r="F53" s="200"/>
      <c r="G53" s="201">
        <f t="shared" si="2"/>
        <v>9680.3088529743145</v>
      </c>
      <c r="H53" s="234">
        <v>1</v>
      </c>
    </row>
    <row r="54" spans="1:8" x14ac:dyDescent="0.25">
      <c r="A54" s="337"/>
      <c r="B54" s="141" t="s">
        <v>55</v>
      </c>
      <c r="C54" s="244">
        <v>1</v>
      </c>
      <c r="D54" s="209">
        <v>17048</v>
      </c>
      <c r="E54" s="203">
        <f>D54/D$55*100</f>
        <v>1.6114394201525242</v>
      </c>
      <c r="F54" s="203"/>
      <c r="G54" s="204">
        <f t="shared" si="2"/>
        <v>2.5967370048215033</v>
      </c>
      <c r="H54" s="236"/>
    </row>
    <row r="55" spans="1:8" ht="16.5" thickBot="1" x14ac:dyDescent="0.3">
      <c r="A55" s="315"/>
      <c r="B55" s="132" t="s">
        <v>108</v>
      </c>
      <c r="C55" s="207">
        <f>SUM(C53:C53)</f>
        <v>1</v>
      </c>
      <c r="D55" s="207">
        <f>SUM(D53:D54)</f>
        <v>1057936.1400000001</v>
      </c>
      <c r="E55" s="207">
        <f>SUM(E53:E54)</f>
        <v>99.999999999999986</v>
      </c>
      <c r="F55" s="207">
        <f>E53</f>
        <v>98.388560579847464</v>
      </c>
      <c r="G55" s="207">
        <f>SUM(G53:G54)</f>
        <v>9682.9055899791365</v>
      </c>
      <c r="H55" s="96"/>
    </row>
    <row r="56" spans="1:8" ht="47.25" x14ac:dyDescent="0.25">
      <c r="A56" s="318" t="s">
        <v>140</v>
      </c>
      <c r="B56" s="152" t="s">
        <v>158</v>
      </c>
      <c r="C56" s="217">
        <v>1</v>
      </c>
      <c r="D56" s="218">
        <v>766152.24</v>
      </c>
      <c r="E56" s="219">
        <f>D56/D$58*100</f>
        <v>98.457885310463155</v>
      </c>
      <c r="F56" s="219"/>
      <c r="G56" s="220">
        <f t="shared" si="2"/>
        <v>9693.9551798083157</v>
      </c>
      <c r="H56" s="221">
        <v>1</v>
      </c>
    </row>
    <row r="57" spans="1:8" x14ac:dyDescent="0.25">
      <c r="A57" s="318"/>
      <c r="B57" s="142" t="s">
        <v>74</v>
      </c>
      <c r="C57" s="211">
        <v>1</v>
      </c>
      <c r="D57" s="209">
        <v>12000</v>
      </c>
      <c r="E57" s="203">
        <f>D57/D$58*100</f>
        <v>1.5421146895368445</v>
      </c>
      <c r="F57" s="235"/>
      <c r="G57" s="204">
        <f t="shared" si="2"/>
        <v>2.3781177156853182</v>
      </c>
      <c r="H57" s="236"/>
    </row>
    <row r="58" spans="1:8" ht="16.5" thickBot="1" x14ac:dyDescent="0.3">
      <c r="A58" s="342"/>
      <c r="B58" s="132" t="s">
        <v>108</v>
      </c>
      <c r="C58" s="207">
        <f>SUM(C56:C57)</f>
        <v>2</v>
      </c>
      <c r="D58" s="207">
        <f>SUM(D56:D57)</f>
        <v>778152.24</v>
      </c>
      <c r="E58" s="207">
        <f>SUM(E56:E57)</f>
        <v>100</v>
      </c>
      <c r="F58" s="207">
        <f>E56</f>
        <v>98.457885310463155</v>
      </c>
      <c r="G58" s="207">
        <f>SUM(G56:G57)</f>
        <v>9696.333297524001</v>
      </c>
      <c r="H58" s="96"/>
    </row>
    <row r="59" spans="1:8" ht="47.25" x14ac:dyDescent="0.25">
      <c r="A59" s="317" t="s">
        <v>141</v>
      </c>
      <c r="B59" s="138" t="s">
        <v>158</v>
      </c>
      <c r="C59" s="233">
        <v>1</v>
      </c>
      <c r="D59" s="245">
        <v>514498.04999999993</v>
      </c>
      <c r="E59" s="291">
        <f>D59/D$61*100</f>
        <v>76.298452203287425</v>
      </c>
      <c r="F59" s="363"/>
      <c r="G59" s="201">
        <f t="shared" si="2"/>
        <v>5821.4538086173361</v>
      </c>
      <c r="H59" s="234">
        <v>1</v>
      </c>
    </row>
    <row r="60" spans="1:8" ht="47.25" x14ac:dyDescent="0.25">
      <c r="A60" s="318"/>
      <c r="B60" s="142" t="s">
        <v>192</v>
      </c>
      <c r="C60" s="211">
        <v>1</v>
      </c>
      <c r="D60" s="209">
        <v>159825</v>
      </c>
      <c r="E60" s="292">
        <f>D60/D$61*100</f>
        <v>23.701547796712571</v>
      </c>
      <c r="F60" s="364"/>
      <c r="G60" s="204">
        <f t="shared" si="2"/>
        <v>561.76336795985048</v>
      </c>
      <c r="H60" s="236">
        <v>3</v>
      </c>
    </row>
    <row r="61" spans="1:8" ht="16.5" thickBot="1" x14ac:dyDescent="0.3">
      <c r="A61" s="342"/>
      <c r="B61" s="132" t="s">
        <v>108</v>
      </c>
      <c r="C61" s="207">
        <f>SUM(C59:C60)</f>
        <v>2</v>
      </c>
      <c r="D61" s="207">
        <f>SUM(D59:D60)</f>
        <v>674323.04999999993</v>
      </c>
      <c r="E61" s="207">
        <f>SUM(E59:E60)</f>
        <v>100</v>
      </c>
      <c r="F61" s="207">
        <f>E60+E59</f>
        <v>100</v>
      </c>
      <c r="G61" s="207">
        <f>SUM(G59:G60)</f>
        <v>6383.2171765771864</v>
      </c>
      <c r="H61" s="96"/>
    </row>
    <row r="62" spans="1:8" ht="47.25" x14ac:dyDescent="0.25">
      <c r="A62" s="317" t="s">
        <v>142</v>
      </c>
      <c r="B62" s="138" t="s">
        <v>158</v>
      </c>
      <c r="C62" s="233">
        <v>1</v>
      </c>
      <c r="D62" s="245">
        <v>525027.24</v>
      </c>
      <c r="E62" s="200">
        <f>D62/D$64*100</f>
        <v>98.149647976977121</v>
      </c>
      <c r="F62" s="200"/>
      <c r="G62" s="201">
        <f t="shared" si="2"/>
        <v>9633.3533980045286</v>
      </c>
      <c r="H62" s="234">
        <v>1</v>
      </c>
    </row>
    <row r="63" spans="1:8" x14ac:dyDescent="0.25">
      <c r="A63" s="318"/>
      <c r="B63" s="142" t="s">
        <v>171</v>
      </c>
      <c r="C63" s="246">
        <v>1</v>
      </c>
      <c r="D63" s="209">
        <v>9898</v>
      </c>
      <c r="E63" s="219">
        <f>D63/D$64*100</f>
        <v>1.8503520230228807</v>
      </c>
      <c r="F63" s="235"/>
      <c r="G63" s="220">
        <f t="shared" si="2"/>
        <v>3.4238026091048672</v>
      </c>
      <c r="H63" s="236"/>
    </row>
    <row r="64" spans="1:8" ht="16.5" thickBot="1" x14ac:dyDescent="0.3">
      <c r="A64" s="342"/>
      <c r="B64" s="132" t="s">
        <v>108</v>
      </c>
      <c r="C64" s="207">
        <f>SUM(C62:C63)</f>
        <v>2</v>
      </c>
      <c r="D64" s="207">
        <f>SUM(D62:D63)</f>
        <v>534925.24</v>
      </c>
      <c r="E64" s="207">
        <f>SUM(E62:E63)</f>
        <v>100</v>
      </c>
      <c r="F64" s="207">
        <f>E62</f>
        <v>98.149647976977121</v>
      </c>
      <c r="G64" s="207">
        <f>SUM(G62:G63)</f>
        <v>9636.7772006136329</v>
      </c>
      <c r="H64" s="96"/>
    </row>
    <row r="65" spans="1:8" ht="47.25" x14ac:dyDescent="0.25">
      <c r="A65" s="317" t="s">
        <v>163</v>
      </c>
      <c r="B65" s="138" t="s">
        <v>158</v>
      </c>
      <c r="C65" s="233">
        <v>1</v>
      </c>
      <c r="D65" s="197">
        <v>677231.4</v>
      </c>
      <c r="E65" s="200">
        <f>D65/D$66*100</f>
        <v>100</v>
      </c>
      <c r="F65" s="200">
        <f>E65</f>
        <v>100</v>
      </c>
      <c r="G65" s="201">
        <f t="shared" ref="G65:G111" si="5">E65*E65</f>
        <v>10000</v>
      </c>
      <c r="H65" s="234">
        <v>1</v>
      </c>
    </row>
    <row r="66" spans="1:8" ht="16.5" thickBot="1" x14ac:dyDescent="0.3">
      <c r="A66" s="318"/>
      <c r="B66" s="140" t="s">
        <v>108</v>
      </c>
      <c r="C66" s="222">
        <f>SUM(C65)</f>
        <v>1</v>
      </c>
      <c r="D66" s="222">
        <f>SUM(D65)</f>
        <v>677231.4</v>
      </c>
      <c r="E66" s="222">
        <f>SUM(E65)</f>
        <v>100</v>
      </c>
      <c r="F66" s="222">
        <f>SUM(F65)</f>
        <v>100</v>
      </c>
      <c r="G66" s="222">
        <f>SUM(G65)</f>
        <v>10000</v>
      </c>
      <c r="H66" s="97"/>
    </row>
    <row r="67" spans="1:8" ht="47.25" x14ac:dyDescent="0.25">
      <c r="A67" s="314" t="s">
        <v>143</v>
      </c>
      <c r="B67" s="138" t="s">
        <v>158</v>
      </c>
      <c r="C67" s="233">
        <v>1</v>
      </c>
      <c r="D67" s="210">
        <v>694632.36</v>
      </c>
      <c r="E67" s="200">
        <f>D67/D$69*100</f>
        <v>70.492208583433921</v>
      </c>
      <c r="F67" s="365"/>
      <c r="G67" s="201">
        <f t="shared" si="5"/>
        <v>4969.1514709703551</v>
      </c>
      <c r="H67" s="234">
        <v>1</v>
      </c>
    </row>
    <row r="68" spans="1:8" x14ac:dyDescent="0.25">
      <c r="A68" s="337"/>
      <c r="B68" s="142" t="s">
        <v>44</v>
      </c>
      <c r="C68" s="211">
        <v>1</v>
      </c>
      <c r="D68" s="209">
        <v>290770.67099999997</v>
      </c>
      <c r="E68" s="203">
        <f>D68/D$69*100</f>
        <v>29.507791416566082</v>
      </c>
      <c r="F68" s="366"/>
      <c r="G68" s="204">
        <f t="shared" si="5"/>
        <v>870.70975428357099</v>
      </c>
      <c r="H68" s="236">
        <v>3</v>
      </c>
    </row>
    <row r="69" spans="1:8" ht="16.5" thickBot="1" x14ac:dyDescent="0.3">
      <c r="A69" s="315"/>
      <c r="B69" s="132" t="s">
        <v>108</v>
      </c>
      <c r="C69" s="207">
        <f>SUM(C67:C68)</f>
        <v>2</v>
      </c>
      <c r="D69" s="207">
        <f>SUM(D67:D68)</f>
        <v>985403.03099999996</v>
      </c>
      <c r="E69" s="207">
        <f>SUM(E67:E68)</f>
        <v>100</v>
      </c>
      <c r="F69" s="207">
        <f>E67+E68</f>
        <v>100</v>
      </c>
      <c r="G69" s="207">
        <f>SUM(G67:G68)</f>
        <v>5839.861225253926</v>
      </c>
      <c r="H69" s="96"/>
    </row>
    <row r="70" spans="1:8" ht="47.25" x14ac:dyDescent="0.25">
      <c r="A70" s="317" t="s">
        <v>144</v>
      </c>
      <c r="B70" s="138" t="s">
        <v>158</v>
      </c>
      <c r="C70" s="233">
        <v>1</v>
      </c>
      <c r="D70" s="245">
        <v>524017.54000000004</v>
      </c>
      <c r="E70" s="296">
        <f>D70/D$72*100</f>
        <v>75.750629203563847</v>
      </c>
      <c r="F70" s="363"/>
      <c r="G70" s="201">
        <f t="shared" si="5"/>
        <v>5738.1578247358202</v>
      </c>
      <c r="H70" s="234">
        <v>1</v>
      </c>
    </row>
    <row r="71" spans="1:8" x14ac:dyDescent="0.25">
      <c r="A71" s="318"/>
      <c r="B71" s="142" t="s">
        <v>44</v>
      </c>
      <c r="C71" s="211">
        <v>1</v>
      </c>
      <c r="D71" s="218">
        <v>167749.04399999997</v>
      </c>
      <c r="E71" s="297">
        <f>D71/D$72*100</f>
        <v>24.24937079643615</v>
      </c>
      <c r="F71" s="364"/>
      <c r="G71" s="204">
        <f t="shared" si="5"/>
        <v>588.03198402305043</v>
      </c>
      <c r="H71" s="236">
        <v>3</v>
      </c>
    </row>
    <row r="72" spans="1:8" ht="16.5" thickBot="1" x14ac:dyDescent="0.3">
      <c r="A72" s="342"/>
      <c r="B72" s="132" t="s">
        <v>108</v>
      </c>
      <c r="C72" s="207">
        <f>SUM(C70:C71)</f>
        <v>2</v>
      </c>
      <c r="D72" s="207">
        <f>SUM(D70:D71)</f>
        <v>691766.58400000003</v>
      </c>
      <c r="E72" s="207">
        <f>SUM(E70:E71)</f>
        <v>100</v>
      </c>
      <c r="F72" s="207">
        <f>E70+E71</f>
        <v>100</v>
      </c>
      <c r="G72" s="207">
        <f>SUM(G70:G71)</f>
        <v>6326.1898087588706</v>
      </c>
      <c r="H72" s="96"/>
    </row>
    <row r="73" spans="1:8" ht="47.25" x14ac:dyDescent="0.25">
      <c r="A73" s="314" t="s">
        <v>145</v>
      </c>
      <c r="B73" s="138" t="s">
        <v>158</v>
      </c>
      <c r="C73" s="247">
        <v>3</v>
      </c>
      <c r="D73" s="210">
        <v>2805811.0600000005</v>
      </c>
      <c r="E73" s="291">
        <f>D73/D$77*100</f>
        <v>66.807745410889282</v>
      </c>
      <c r="F73" s="361"/>
      <c r="G73" s="201">
        <f t="shared" si="5"/>
        <v>4463.2748468861982</v>
      </c>
      <c r="H73" s="234">
        <v>1</v>
      </c>
    </row>
    <row r="74" spans="1:8" x14ac:dyDescent="0.25">
      <c r="A74" s="337"/>
      <c r="B74" s="142" t="s">
        <v>44</v>
      </c>
      <c r="C74" s="248">
        <v>3</v>
      </c>
      <c r="D74" s="209">
        <v>1157481.861</v>
      </c>
      <c r="E74" s="292">
        <f>D74/D$77*100</f>
        <v>27.560214082059513</v>
      </c>
      <c r="F74" s="362"/>
      <c r="G74" s="204">
        <f t="shared" si="5"/>
        <v>759.56540024895151</v>
      </c>
      <c r="H74" s="236">
        <v>3</v>
      </c>
    </row>
    <row r="75" spans="1:8" x14ac:dyDescent="0.25">
      <c r="A75" s="337"/>
      <c r="B75" s="142" t="s">
        <v>199</v>
      </c>
      <c r="C75" s="248">
        <v>1</v>
      </c>
      <c r="D75" s="209">
        <v>131896.07</v>
      </c>
      <c r="E75" s="292">
        <f>D75/D$77*100</f>
        <v>3.1405104894186393</v>
      </c>
      <c r="F75" s="292"/>
      <c r="G75" s="204"/>
      <c r="H75" s="236"/>
    </row>
    <row r="76" spans="1:8" x14ac:dyDescent="0.25">
      <c r="A76" s="337"/>
      <c r="B76" s="142" t="s">
        <v>84</v>
      </c>
      <c r="C76" s="199">
        <v>1</v>
      </c>
      <c r="D76" s="209">
        <v>104640</v>
      </c>
      <c r="E76" s="292">
        <f>D76/D$77*100</f>
        <v>2.4915300176325679</v>
      </c>
      <c r="F76" s="235"/>
      <c r="G76" s="204">
        <f t="shared" si="5"/>
        <v>6.2077218287641438</v>
      </c>
      <c r="H76" s="236"/>
    </row>
    <row r="77" spans="1:8" ht="16.5" thickBot="1" x14ac:dyDescent="0.3">
      <c r="A77" s="315"/>
      <c r="B77" s="132" t="s">
        <v>108</v>
      </c>
      <c r="C77" s="207">
        <f>SUM(C73:C76)</f>
        <v>8</v>
      </c>
      <c r="D77" s="207">
        <f>SUM(D73:D76)</f>
        <v>4199828.9910000004</v>
      </c>
      <c r="E77" s="207">
        <f>SUM(E73:E76)</f>
        <v>100.00000000000001</v>
      </c>
      <c r="F77" s="207">
        <f>E73+E74</f>
        <v>94.367959492948799</v>
      </c>
      <c r="G77" s="207">
        <f>SUM(G73:G76)</f>
        <v>5229.0479689639142</v>
      </c>
      <c r="H77" s="96"/>
    </row>
    <row r="78" spans="1:8" ht="47.25" x14ac:dyDescent="0.25">
      <c r="A78" s="318" t="s">
        <v>146</v>
      </c>
      <c r="B78" s="152" t="s">
        <v>158</v>
      </c>
      <c r="C78" s="217">
        <v>1</v>
      </c>
      <c r="D78" s="218">
        <v>852683.25</v>
      </c>
      <c r="E78" s="293">
        <f>D78/D$79*100</f>
        <v>100</v>
      </c>
      <c r="F78" s="293">
        <f>E78</f>
        <v>100</v>
      </c>
      <c r="G78" s="220">
        <f t="shared" si="5"/>
        <v>10000</v>
      </c>
      <c r="H78" s="221">
        <v>1</v>
      </c>
    </row>
    <row r="79" spans="1:8" ht="16.5" thickBot="1" x14ac:dyDescent="0.3">
      <c r="A79" s="342"/>
      <c r="B79" s="132" t="s">
        <v>108</v>
      </c>
      <c r="C79" s="207">
        <f>SUM(C78:C78)</f>
        <v>1</v>
      </c>
      <c r="D79" s="207">
        <f>SUM(D78:D78)</f>
        <v>852683.25</v>
      </c>
      <c r="E79" s="207">
        <f>SUM(E78:E78)</f>
        <v>100</v>
      </c>
      <c r="F79" s="207">
        <f>SUM(F78:F78)</f>
        <v>100</v>
      </c>
      <c r="G79" s="207">
        <f>SUM(G78:G78)</f>
        <v>10000</v>
      </c>
      <c r="H79" s="96"/>
    </row>
    <row r="80" spans="1:8" ht="47.25" x14ac:dyDescent="0.25">
      <c r="A80" s="314" t="s">
        <v>147</v>
      </c>
      <c r="B80" s="138" t="s">
        <v>158</v>
      </c>
      <c r="C80" s="233">
        <v>1</v>
      </c>
      <c r="D80" s="197">
        <v>569156.17999999993</v>
      </c>
      <c r="E80" s="200">
        <f>D80/D$82*100</f>
        <v>75.613300104743104</v>
      </c>
      <c r="F80" s="363"/>
      <c r="G80" s="201">
        <f t="shared" si="5"/>
        <v>5717.3711527299438</v>
      </c>
      <c r="H80" s="234">
        <v>1</v>
      </c>
    </row>
    <row r="81" spans="1:8" x14ac:dyDescent="0.25">
      <c r="A81" s="337"/>
      <c r="B81" s="142" t="s">
        <v>44</v>
      </c>
      <c r="C81" s="211">
        <v>1</v>
      </c>
      <c r="D81" s="209">
        <v>183563.486</v>
      </c>
      <c r="E81" s="203">
        <f>D81/D$82*100</f>
        <v>24.386699895256889</v>
      </c>
      <c r="F81" s="364"/>
      <c r="G81" s="204">
        <f t="shared" si="5"/>
        <v>594.71113178132236</v>
      </c>
      <c r="H81" s="236">
        <v>3</v>
      </c>
    </row>
    <row r="82" spans="1:8" ht="16.5" thickBot="1" x14ac:dyDescent="0.3">
      <c r="A82" s="315"/>
      <c r="B82" s="132" t="s">
        <v>108</v>
      </c>
      <c r="C82" s="207">
        <f>SUM(C80:C81)</f>
        <v>2</v>
      </c>
      <c r="D82" s="207">
        <f>SUM(D80:D81)</f>
        <v>752719.66599999997</v>
      </c>
      <c r="E82" s="207">
        <f>SUM(E80:E81)</f>
        <v>100</v>
      </c>
      <c r="F82" s="207">
        <f>E80+E81</f>
        <v>100</v>
      </c>
      <c r="G82" s="207">
        <f>SUM(G80:G81)</f>
        <v>6312.0822845112662</v>
      </c>
      <c r="H82" s="96"/>
    </row>
    <row r="83" spans="1:8" ht="47.25" x14ac:dyDescent="0.25">
      <c r="A83" s="318" t="s">
        <v>164</v>
      </c>
      <c r="B83" s="152" t="s">
        <v>158</v>
      </c>
      <c r="C83" s="217">
        <v>1</v>
      </c>
      <c r="D83" s="197">
        <v>640059.53</v>
      </c>
      <c r="E83" s="219">
        <f>D83/D$84*100</f>
        <v>100</v>
      </c>
      <c r="F83" s="219"/>
      <c r="G83" s="220">
        <f t="shared" si="5"/>
        <v>10000</v>
      </c>
      <c r="H83" s="221">
        <v>1</v>
      </c>
    </row>
    <row r="84" spans="1:8" ht="16.5" thickBot="1" x14ac:dyDescent="0.3">
      <c r="A84" s="318"/>
      <c r="B84" s="140" t="s">
        <v>108</v>
      </c>
      <c r="C84" s="222">
        <f>SUM(C83)</f>
        <v>1</v>
      </c>
      <c r="D84" s="222">
        <f>SUM(D83)</f>
        <v>640059.53</v>
      </c>
      <c r="E84" s="222">
        <f>SUM(E83)</f>
        <v>100</v>
      </c>
      <c r="F84" s="222">
        <f>E83</f>
        <v>100</v>
      </c>
      <c r="G84" s="222">
        <f>SUM(G83)</f>
        <v>10000</v>
      </c>
      <c r="H84" s="97"/>
    </row>
    <row r="85" spans="1:8" ht="47.25" x14ac:dyDescent="0.25">
      <c r="A85" s="317" t="s">
        <v>148</v>
      </c>
      <c r="B85" s="138" t="s">
        <v>158</v>
      </c>
      <c r="C85" s="233">
        <v>1</v>
      </c>
      <c r="D85" s="245">
        <v>1089914.0699999998</v>
      </c>
      <c r="E85" s="200">
        <f>D85/D$86*100</f>
        <v>100</v>
      </c>
      <c r="F85" s="200"/>
      <c r="G85" s="201">
        <f t="shared" si="5"/>
        <v>10000</v>
      </c>
      <c r="H85" s="234">
        <v>1</v>
      </c>
    </row>
    <row r="86" spans="1:8" ht="16.5" thickBot="1" x14ac:dyDescent="0.3">
      <c r="A86" s="342"/>
      <c r="B86" s="132" t="s">
        <v>108</v>
      </c>
      <c r="C86" s="207">
        <f>SUM(C85)</f>
        <v>1</v>
      </c>
      <c r="D86" s="207">
        <f>SUM(D85)</f>
        <v>1089914.0699999998</v>
      </c>
      <c r="E86" s="207">
        <f>SUM(E85)</f>
        <v>100</v>
      </c>
      <c r="F86" s="207">
        <f>E85</f>
        <v>100</v>
      </c>
      <c r="G86" s="207">
        <f>SUM(G85)</f>
        <v>10000</v>
      </c>
      <c r="H86" s="96"/>
    </row>
    <row r="87" spans="1:8" ht="47.25" x14ac:dyDescent="0.25">
      <c r="A87" s="317" t="s">
        <v>149</v>
      </c>
      <c r="B87" s="138" t="s">
        <v>158</v>
      </c>
      <c r="C87" s="233">
        <v>1</v>
      </c>
      <c r="D87" s="197">
        <v>411731.18999999994</v>
      </c>
      <c r="E87" s="200">
        <f>D87/D$89*100</f>
        <v>97.264168794528288</v>
      </c>
      <c r="F87" s="363"/>
      <c r="G87" s="201">
        <f t="shared" si="5"/>
        <v>9460.3185312904898</v>
      </c>
      <c r="H87" s="234">
        <v>1</v>
      </c>
    </row>
    <row r="88" spans="1:8" x14ac:dyDescent="0.25">
      <c r="A88" s="318"/>
      <c r="B88" s="142" t="s">
        <v>93</v>
      </c>
      <c r="C88" s="211">
        <v>1</v>
      </c>
      <c r="D88" s="209">
        <v>11581.11</v>
      </c>
      <c r="E88" s="203">
        <f>D88/D$89*100</f>
        <v>2.7358312054717056</v>
      </c>
      <c r="F88" s="364"/>
      <c r="G88" s="204">
        <f t="shared" si="5"/>
        <v>7.4847723848327652</v>
      </c>
      <c r="H88" s="236"/>
    </row>
    <row r="89" spans="1:8" ht="16.5" thickBot="1" x14ac:dyDescent="0.3">
      <c r="A89" s="342"/>
      <c r="B89" s="132" t="s">
        <v>108</v>
      </c>
      <c r="C89" s="207">
        <f>SUM(C87:C88)</f>
        <v>2</v>
      </c>
      <c r="D89" s="207">
        <f>SUM(D87:D88)</f>
        <v>423312.29999999993</v>
      </c>
      <c r="E89" s="207">
        <f>SUM(E87:E88)</f>
        <v>100</v>
      </c>
      <c r="F89" s="207">
        <f>E87+E88</f>
        <v>100</v>
      </c>
      <c r="G89" s="207">
        <f>SUM(G87:G88)</f>
        <v>9467.8033036753222</v>
      </c>
      <c r="H89" s="96"/>
    </row>
    <row r="90" spans="1:8" ht="47.25" x14ac:dyDescent="0.25">
      <c r="A90" s="317" t="s">
        <v>150</v>
      </c>
      <c r="B90" s="138" t="s">
        <v>158</v>
      </c>
      <c r="C90" s="233">
        <v>1</v>
      </c>
      <c r="D90" s="197">
        <v>1127631.1600000001</v>
      </c>
      <c r="E90" s="200">
        <f>D90/D$92*100</f>
        <v>63.975607226651476</v>
      </c>
      <c r="F90" s="363"/>
      <c r="G90" s="201">
        <f t="shared" si="5"/>
        <v>4092.8783200187804</v>
      </c>
      <c r="H90" s="234">
        <v>1</v>
      </c>
    </row>
    <row r="91" spans="1:8" x14ac:dyDescent="0.25">
      <c r="A91" s="318"/>
      <c r="B91" s="142" t="s">
        <v>44</v>
      </c>
      <c r="C91" s="211">
        <v>2</v>
      </c>
      <c r="D91" s="209">
        <v>634964.31800000009</v>
      </c>
      <c r="E91" s="203">
        <f>D91/D$92*100</f>
        <v>36.024392773348538</v>
      </c>
      <c r="F91" s="364"/>
      <c r="G91" s="204">
        <f t="shared" si="5"/>
        <v>1297.7568746884863</v>
      </c>
      <c r="H91" s="236">
        <v>3</v>
      </c>
    </row>
    <row r="92" spans="1:8" ht="16.5" thickBot="1" x14ac:dyDescent="0.3">
      <c r="A92" s="342"/>
      <c r="B92" s="132" t="s">
        <v>108</v>
      </c>
      <c r="C92" s="207">
        <f>SUM(C90:C91)</f>
        <v>3</v>
      </c>
      <c r="D92" s="207">
        <f>SUM(D90:D91)</f>
        <v>1762595.4780000001</v>
      </c>
      <c r="E92" s="207">
        <f>SUM(E90:E91)</f>
        <v>100.00000000000001</v>
      </c>
      <c r="F92" s="207">
        <f>E91+E90</f>
        <v>100.00000000000001</v>
      </c>
      <c r="G92" s="207">
        <f>SUM(G90:G91)</f>
        <v>5390.6351947072671</v>
      </c>
      <c r="H92" s="96"/>
    </row>
    <row r="93" spans="1:8" ht="47.25" x14ac:dyDescent="0.25">
      <c r="A93" s="317" t="s">
        <v>151</v>
      </c>
      <c r="B93" s="138" t="s">
        <v>158</v>
      </c>
      <c r="C93" s="233">
        <v>1</v>
      </c>
      <c r="D93" s="197">
        <v>1484625.17</v>
      </c>
      <c r="E93" s="200">
        <f>D93/D$95*100</f>
        <v>64.903360707020866</v>
      </c>
      <c r="F93" s="363"/>
      <c r="G93" s="201">
        <f t="shared" si="5"/>
        <v>4212.44623106566</v>
      </c>
      <c r="H93" s="234">
        <v>1</v>
      </c>
    </row>
    <row r="94" spans="1:8" x14ac:dyDescent="0.25">
      <c r="A94" s="318"/>
      <c r="B94" s="142" t="s">
        <v>44</v>
      </c>
      <c r="C94" s="211">
        <v>1</v>
      </c>
      <c r="D94" s="209">
        <v>802814.42300000007</v>
      </c>
      <c r="E94" s="203">
        <f>D94/D$95*100</f>
        <v>35.096639292979134</v>
      </c>
      <c r="F94" s="364"/>
      <c r="G94" s="204">
        <f t="shared" si="5"/>
        <v>1231.7740896614869</v>
      </c>
      <c r="H94" s="236">
        <v>3</v>
      </c>
    </row>
    <row r="95" spans="1:8" ht="16.5" thickBot="1" x14ac:dyDescent="0.3">
      <c r="A95" s="318"/>
      <c r="B95" s="140" t="s">
        <v>108</v>
      </c>
      <c r="C95" s="222">
        <f>SUM(C93:C94)</f>
        <v>2</v>
      </c>
      <c r="D95" s="222">
        <f>SUM(D93:D94)</f>
        <v>2287439.5929999999</v>
      </c>
      <c r="E95" s="222">
        <f>SUM(E93:E94)</f>
        <v>100</v>
      </c>
      <c r="F95" s="222">
        <f>E94+E93</f>
        <v>100</v>
      </c>
      <c r="G95" s="222">
        <f>SUM(G93:G94)</f>
        <v>5444.2203207271468</v>
      </c>
      <c r="H95" s="97"/>
    </row>
    <row r="96" spans="1:8" ht="47.25" x14ac:dyDescent="0.25">
      <c r="A96" s="317" t="s">
        <v>152</v>
      </c>
      <c r="B96" s="138" t="s">
        <v>158</v>
      </c>
      <c r="C96" s="233">
        <v>1</v>
      </c>
      <c r="D96" s="245">
        <v>531793.01</v>
      </c>
      <c r="E96" s="291">
        <f>D96/D$97*100</f>
        <v>100</v>
      </c>
      <c r="F96" s="291">
        <f>E96</f>
        <v>100</v>
      </c>
      <c r="G96" s="201">
        <f t="shared" si="5"/>
        <v>10000</v>
      </c>
      <c r="H96" s="234">
        <v>1</v>
      </c>
    </row>
    <row r="97" spans="1:8" ht="16.5" thickBot="1" x14ac:dyDescent="0.3">
      <c r="A97" s="342"/>
      <c r="B97" s="132" t="s">
        <v>108</v>
      </c>
      <c r="C97" s="207">
        <f>SUM(C96)</f>
        <v>1</v>
      </c>
      <c r="D97" s="207">
        <f>SUM(D96)</f>
        <v>531793.01</v>
      </c>
      <c r="E97" s="207">
        <f>SUM(E96)</f>
        <v>100</v>
      </c>
      <c r="F97" s="207">
        <f>SUM(F96)</f>
        <v>100</v>
      </c>
      <c r="G97" s="207">
        <f>SUM(G96)</f>
        <v>10000</v>
      </c>
      <c r="H97" s="96"/>
    </row>
    <row r="98" spans="1:8" ht="47.25" x14ac:dyDescent="0.25">
      <c r="A98" s="314" t="s">
        <v>153</v>
      </c>
      <c r="B98" s="92" t="s">
        <v>221</v>
      </c>
      <c r="C98" s="249">
        <v>2</v>
      </c>
      <c r="D98" s="210">
        <v>1680349.4000000001</v>
      </c>
      <c r="E98" s="200">
        <f>D98/D$102*100</f>
        <v>71.493317047319948</v>
      </c>
      <c r="F98" s="361"/>
      <c r="G98" s="201">
        <f t="shared" si="5"/>
        <v>5111.2943824286094</v>
      </c>
      <c r="H98" s="234">
        <v>1</v>
      </c>
    </row>
    <row r="99" spans="1:8" x14ac:dyDescent="0.25">
      <c r="A99" s="337"/>
      <c r="B99" s="142" t="s">
        <v>44</v>
      </c>
      <c r="C99" s="238">
        <v>1</v>
      </c>
      <c r="D99" s="209">
        <v>332947.49400000001</v>
      </c>
      <c r="E99" s="203">
        <f t="shared" ref="E99:E101" si="6">D99/D$102*100</f>
        <v>14.165816197900661</v>
      </c>
      <c r="F99" s="362"/>
      <c r="G99" s="204">
        <f t="shared" si="5"/>
        <v>200.67034855270472</v>
      </c>
      <c r="H99" s="236">
        <v>3</v>
      </c>
    </row>
    <row r="100" spans="1:8" x14ac:dyDescent="0.25">
      <c r="A100" s="337"/>
      <c r="B100" s="142" t="s">
        <v>130</v>
      </c>
      <c r="C100" s="238">
        <v>1</v>
      </c>
      <c r="D100" s="209">
        <v>274904.81</v>
      </c>
      <c r="E100" s="203">
        <f t="shared" si="6"/>
        <v>11.696291699311613</v>
      </c>
      <c r="F100" s="362"/>
      <c r="G100" s="204">
        <f t="shared" si="5"/>
        <v>136.80323951538574</v>
      </c>
      <c r="H100" s="236" t="s">
        <v>123</v>
      </c>
    </row>
    <row r="101" spans="1:8" ht="63" x14ac:dyDescent="0.25">
      <c r="A101" s="337"/>
      <c r="B101" s="142" t="s">
        <v>222</v>
      </c>
      <c r="C101" s="238">
        <v>1</v>
      </c>
      <c r="D101" s="209">
        <v>62157</v>
      </c>
      <c r="E101" s="203">
        <f t="shared" si="6"/>
        <v>2.6445750554677887</v>
      </c>
      <c r="F101" s="203"/>
      <c r="G101" s="204">
        <f t="shared" si="5"/>
        <v>6.993777224002458</v>
      </c>
      <c r="H101" s="236"/>
    </row>
    <row r="102" spans="1:8" ht="16.5" thickBot="1" x14ac:dyDescent="0.3">
      <c r="A102" s="316"/>
      <c r="B102" s="140" t="s">
        <v>108</v>
      </c>
      <c r="C102" s="222">
        <f>SUM(C98:C101)</f>
        <v>5</v>
      </c>
      <c r="D102" s="222">
        <f>SUM(D98:D101)</f>
        <v>2350358.7039999999</v>
      </c>
      <c r="E102" s="222">
        <f>SUM(E98:E101)</f>
        <v>100</v>
      </c>
      <c r="F102" s="222">
        <f>E100+E99+E98</f>
        <v>97.355424944532217</v>
      </c>
      <c r="G102" s="222">
        <f>SUM(G98:G101)</f>
        <v>5455.7617477207032</v>
      </c>
      <c r="H102" s="97"/>
    </row>
    <row r="103" spans="1:8" ht="15.6" customHeight="1" x14ac:dyDescent="0.25">
      <c r="A103" s="314" t="s">
        <v>154</v>
      </c>
      <c r="B103" s="92" t="s">
        <v>44</v>
      </c>
      <c r="C103" s="233">
        <v>1</v>
      </c>
      <c r="D103" s="210">
        <v>176736.35499999998</v>
      </c>
      <c r="E103" s="200">
        <f>D103/D$106*100</f>
        <v>73.243805846367877</v>
      </c>
      <c r="F103" s="361"/>
      <c r="G103" s="201">
        <f t="shared" si="5"/>
        <v>5364.6550948604336</v>
      </c>
      <c r="H103" s="234">
        <v>1</v>
      </c>
    </row>
    <row r="104" spans="1:8" ht="15.6" customHeight="1" x14ac:dyDescent="0.25">
      <c r="A104" s="337"/>
      <c r="B104" s="141" t="s">
        <v>99</v>
      </c>
      <c r="C104" s="211" t="s">
        <v>165</v>
      </c>
      <c r="D104" s="209">
        <v>62067.35</v>
      </c>
      <c r="E104" s="203">
        <f t="shared" ref="E104:E105" si="7">D104/D$106*100</f>
        <v>25.722206010181448</v>
      </c>
      <c r="F104" s="362"/>
      <c r="G104" s="204">
        <f t="shared" si="5"/>
        <v>661.63188203021468</v>
      </c>
      <c r="H104" s="236">
        <v>3</v>
      </c>
    </row>
    <row r="105" spans="1:8" ht="36.75" customHeight="1" x14ac:dyDescent="0.25">
      <c r="A105" s="337"/>
      <c r="B105" s="142" t="s">
        <v>214</v>
      </c>
      <c r="C105" s="211" t="s">
        <v>165</v>
      </c>
      <c r="D105" s="209">
        <v>2495</v>
      </c>
      <c r="E105" s="203">
        <f t="shared" si="7"/>
        <v>1.0339881434506664</v>
      </c>
      <c r="F105" s="203"/>
      <c r="G105" s="204">
        <f t="shared" si="5"/>
        <v>1.0691314807965557</v>
      </c>
      <c r="H105" s="236"/>
    </row>
    <row r="106" spans="1:8" ht="16.5" thickBot="1" x14ac:dyDescent="0.3">
      <c r="A106" s="315"/>
      <c r="B106" s="216" t="s">
        <v>108</v>
      </c>
      <c r="C106" s="207">
        <f>SUM(C103)</f>
        <v>1</v>
      </c>
      <c r="D106" s="207">
        <f>SUM(D103:D105)</f>
        <v>241298.70499999999</v>
      </c>
      <c r="E106" s="207">
        <f>SUM(E103:E105)</f>
        <v>100</v>
      </c>
      <c r="F106" s="207">
        <f>SUM(E103:E104)</f>
        <v>98.966011856549329</v>
      </c>
      <c r="G106" s="207">
        <f>SUM(G103:G105)</f>
        <v>6027.3561083714449</v>
      </c>
      <c r="H106" s="96"/>
    </row>
    <row r="107" spans="1:8" ht="47.25" x14ac:dyDescent="0.25">
      <c r="A107" s="338" t="s">
        <v>155</v>
      </c>
      <c r="B107" s="152" t="s">
        <v>158</v>
      </c>
      <c r="C107" s="217">
        <v>1</v>
      </c>
      <c r="D107" s="218">
        <v>679918.2</v>
      </c>
      <c r="E107" s="219">
        <f>D107/D$110*100</f>
        <v>92.190421245606203</v>
      </c>
      <c r="F107" s="219"/>
      <c r="G107" s="220">
        <f t="shared" si="5"/>
        <v>8499.0737694423187</v>
      </c>
      <c r="H107" s="221">
        <v>1</v>
      </c>
    </row>
    <row r="108" spans="1:8" ht="31.5" x14ac:dyDescent="0.25">
      <c r="A108" s="337"/>
      <c r="B108" s="142" t="s">
        <v>102</v>
      </c>
      <c r="C108" s="211">
        <v>1</v>
      </c>
      <c r="D108" s="209">
        <v>40672.165999999997</v>
      </c>
      <c r="E108" s="203">
        <f>D108/D$110*100</f>
        <v>5.514757681896473</v>
      </c>
      <c r="F108" s="203"/>
      <c r="G108" s="204">
        <f t="shared" si="5"/>
        <v>30.41255229003616</v>
      </c>
      <c r="H108" s="236"/>
    </row>
    <row r="109" spans="1:8" x14ac:dyDescent="0.25">
      <c r="A109" s="337"/>
      <c r="B109" s="142" t="s">
        <v>101</v>
      </c>
      <c r="C109" s="211">
        <v>1</v>
      </c>
      <c r="D109" s="218">
        <v>16924.650000000001</v>
      </c>
      <c r="E109" s="203">
        <f>D109/D$110*100</f>
        <v>2.294821072497323</v>
      </c>
      <c r="F109" s="203"/>
      <c r="G109" s="204">
        <f t="shared" si="5"/>
        <v>5.2662037547777638</v>
      </c>
      <c r="H109" s="236"/>
    </row>
    <row r="110" spans="1:8" ht="16.5" thickBot="1" x14ac:dyDescent="0.3">
      <c r="A110" s="315"/>
      <c r="B110" s="132" t="s">
        <v>108</v>
      </c>
      <c r="C110" s="207">
        <f>SUM(C107:C109)</f>
        <v>3</v>
      </c>
      <c r="D110" s="207">
        <f>SUM(D107:D109)</f>
        <v>737515.01599999995</v>
      </c>
      <c r="E110" s="207">
        <f>SUM(E107:E109)</f>
        <v>100</v>
      </c>
      <c r="F110" s="207">
        <f>E107</f>
        <v>92.190421245606203</v>
      </c>
      <c r="G110" s="207">
        <f>SUM(G107:G109)</f>
        <v>8534.7525254871325</v>
      </c>
      <c r="H110" s="96"/>
    </row>
    <row r="111" spans="1:8" ht="47.25" x14ac:dyDescent="0.25">
      <c r="A111" s="318" t="s">
        <v>156</v>
      </c>
      <c r="B111" s="152" t="s">
        <v>158</v>
      </c>
      <c r="C111" s="217">
        <v>1</v>
      </c>
      <c r="D111" s="197">
        <v>467659.88</v>
      </c>
      <c r="E111" s="219">
        <f>D111/D$112*100</f>
        <v>100</v>
      </c>
      <c r="F111" s="219"/>
      <c r="G111" s="220">
        <f t="shared" si="5"/>
        <v>10000</v>
      </c>
      <c r="H111" s="221">
        <v>1</v>
      </c>
    </row>
    <row r="112" spans="1:8" ht="16.5" thickBot="1" x14ac:dyDescent="0.3">
      <c r="A112" s="318"/>
      <c r="B112" s="140" t="s">
        <v>108</v>
      </c>
      <c r="C112" s="222">
        <f>SUM(C111)</f>
        <v>1</v>
      </c>
      <c r="D112" s="222">
        <f>SUM(D111)</f>
        <v>467659.88</v>
      </c>
      <c r="E112" s="222">
        <f>SUM(E111)</f>
        <v>100</v>
      </c>
      <c r="F112" s="222">
        <f>E111</f>
        <v>100</v>
      </c>
      <c r="G112" s="222">
        <f>SUM(G111)</f>
        <v>10000</v>
      </c>
      <c r="H112" s="97"/>
    </row>
    <row r="113" spans="1:8" ht="16.5" thickBot="1" x14ac:dyDescent="0.3">
      <c r="A113" s="351" t="s">
        <v>116</v>
      </c>
      <c r="B113" s="352"/>
      <c r="C113" s="250">
        <f>SUMIF(B4:B112,"итого:",C4:C112)</f>
        <v>180</v>
      </c>
      <c r="D113" s="353">
        <f>SUMIF(B4:B112,"итого:",D4:D112)</f>
        <v>174072204.06</v>
      </c>
      <c r="E113" s="353"/>
      <c r="F113" s="353"/>
      <c r="G113" s="353"/>
      <c r="H113" s="354"/>
    </row>
    <row r="114" spans="1:8" ht="48.6" customHeight="1" x14ac:dyDescent="0.25">
      <c r="A114" s="345" t="s">
        <v>127</v>
      </c>
      <c r="B114" s="345"/>
      <c r="C114" s="345"/>
      <c r="D114" s="345"/>
      <c r="E114" s="345"/>
      <c r="F114" s="345"/>
      <c r="G114" s="345"/>
      <c r="H114" s="345"/>
    </row>
    <row r="115" spans="1:8" ht="33.75" customHeight="1" x14ac:dyDescent="0.25">
      <c r="A115" s="346" t="s">
        <v>168</v>
      </c>
      <c r="B115" s="346"/>
      <c r="C115" s="346"/>
      <c r="D115" s="346"/>
      <c r="E115" s="346"/>
      <c r="F115" s="346"/>
      <c r="G115" s="346"/>
      <c r="H115" s="346"/>
    </row>
  </sheetData>
  <sortState ref="B101:D103">
    <sortCondition descending="1" ref="D101:D103"/>
  </sortState>
  <mergeCells count="54">
    <mergeCell ref="F73:F74"/>
    <mergeCell ref="F80:F81"/>
    <mergeCell ref="F87:F88"/>
    <mergeCell ref="F90:F91"/>
    <mergeCell ref="F42:F43"/>
    <mergeCell ref="F46:F48"/>
    <mergeCell ref="F59:F60"/>
    <mergeCell ref="F67:F68"/>
    <mergeCell ref="F70:F71"/>
    <mergeCell ref="A113:B113"/>
    <mergeCell ref="D113:H113"/>
    <mergeCell ref="A114:H114"/>
    <mergeCell ref="A115:H115"/>
    <mergeCell ref="A93:A95"/>
    <mergeCell ref="A96:A97"/>
    <mergeCell ref="A98:A102"/>
    <mergeCell ref="A103:A106"/>
    <mergeCell ref="A107:A110"/>
    <mergeCell ref="A111:A112"/>
    <mergeCell ref="F93:F94"/>
    <mergeCell ref="F98:F100"/>
    <mergeCell ref="F103:F104"/>
    <mergeCell ref="A90:A92"/>
    <mergeCell ref="A59:A61"/>
    <mergeCell ref="A62:A64"/>
    <mergeCell ref="A65:A66"/>
    <mergeCell ref="A67:A69"/>
    <mergeCell ref="A70:A72"/>
    <mergeCell ref="A73:A77"/>
    <mergeCell ref="A78:A79"/>
    <mergeCell ref="A80:A82"/>
    <mergeCell ref="A83:A84"/>
    <mergeCell ref="A85:A86"/>
    <mergeCell ref="A87:A89"/>
    <mergeCell ref="A56:A58"/>
    <mergeCell ref="A24:A25"/>
    <mergeCell ref="A26:A27"/>
    <mergeCell ref="A28:A30"/>
    <mergeCell ref="A31:A36"/>
    <mergeCell ref="A40:A41"/>
    <mergeCell ref="A42:A45"/>
    <mergeCell ref="A46:A50"/>
    <mergeCell ref="A51:A52"/>
    <mergeCell ref="A53:A55"/>
    <mergeCell ref="A37:A39"/>
    <mergeCell ref="A21:A23"/>
    <mergeCell ref="F21:F22"/>
    <mergeCell ref="F31:F32"/>
    <mergeCell ref="A19:A20"/>
    <mergeCell ref="A1:H1"/>
    <mergeCell ref="A2:H2"/>
    <mergeCell ref="A4:A16"/>
    <mergeCell ref="A17:A18"/>
    <mergeCell ref="F4:F6"/>
  </mergeCells>
  <printOptions horizontalCentered="1"/>
  <pageMargins left="0.19685039370078741" right="1.325" top="0.78740157480314965" bottom="0.48333333333333334" header="0.31496062992125984" footer="0.31496062992125984"/>
  <pageSetup paperSize="9" scale="80" fitToHeight="14" orientation="landscape" r:id="rId1"/>
  <headerFooter>
    <oddHeader>&amp;R&amp;"Times New Roman,полужирный"&amp;14Приложение 6</oddHeader>
    <oddFooter>&amp;C&amp;"Times New Roman,обычный"Страница  &amp;P из &amp;N</oddFooter>
  </headerFooter>
  <rowBreaks count="6" manualBreakCount="6">
    <brk id="20" max="16383" man="1"/>
    <brk id="39" max="16383" man="1"/>
    <brk id="55" max="16383" man="1"/>
    <brk id="72" max="16383" man="1"/>
    <brk id="89" max="16383" man="1"/>
    <brk id="10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"/>
  <sheetViews>
    <sheetView tabSelected="1" view="pageBreakPreview" topLeftCell="A10" zoomScale="90" zoomScaleNormal="80" zoomScaleSheetLayoutView="90" workbookViewId="0">
      <selection sqref="A1:H1"/>
    </sheetView>
  </sheetViews>
  <sheetFormatPr defaultColWidth="8.7109375" defaultRowHeight="15.75" x14ac:dyDescent="0.25"/>
  <cols>
    <col min="1" max="1" width="20.85546875" style="1" customWidth="1"/>
    <col min="2" max="2" width="53.85546875" style="1" customWidth="1"/>
    <col min="3" max="3" width="8.140625" style="7" customWidth="1"/>
    <col min="4" max="4" width="13.7109375" style="1" customWidth="1"/>
    <col min="5" max="5" width="9.85546875" style="1" customWidth="1"/>
    <col min="6" max="6" width="10.140625" style="12" bestFit="1" customWidth="1"/>
    <col min="7" max="7" width="8.7109375" style="34" customWidth="1"/>
    <col min="8" max="8" width="13.140625" style="7" customWidth="1"/>
    <col min="9" max="16384" width="8.7109375" style="1"/>
  </cols>
  <sheetData>
    <row r="1" spans="1:8" x14ac:dyDescent="0.25">
      <c r="A1" s="343" t="str">
        <f>'АИ-95'!A1:H1</f>
        <v xml:space="preserve">Информация об участниках рынков, объемах реализации, размерах долей, коэффициентах рыночной концентрации </v>
      </c>
      <c r="B1" s="343"/>
      <c r="C1" s="343"/>
      <c r="D1" s="343"/>
      <c r="E1" s="343"/>
      <c r="F1" s="343"/>
      <c r="G1" s="343"/>
      <c r="H1" s="343"/>
    </row>
    <row r="2" spans="1:8" ht="16.5" thickBot="1" x14ac:dyDescent="0.3">
      <c r="A2" s="343" t="s">
        <v>210</v>
      </c>
      <c r="B2" s="343"/>
      <c r="C2" s="343"/>
      <c r="D2" s="343"/>
      <c r="E2" s="343"/>
      <c r="F2" s="343"/>
      <c r="G2" s="343"/>
      <c r="H2" s="343"/>
    </row>
    <row r="3" spans="1:8" ht="48" thickBot="1" x14ac:dyDescent="0.3">
      <c r="A3" s="86" t="s">
        <v>111</v>
      </c>
      <c r="B3" s="87" t="s">
        <v>112</v>
      </c>
      <c r="C3" s="87" t="s">
        <v>122</v>
      </c>
      <c r="D3" s="87" t="s">
        <v>110</v>
      </c>
      <c r="E3" s="87" t="s">
        <v>113</v>
      </c>
      <c r="F3" s="90" t="s">
        <v>157</v>
      </c>
      <c r="G3" s="91" t="s">
        <v>114</v>
      </c>
      <c r="H3" s="275" t="s">
        <v>115</v>
      </c>
    </row>
    <row r="4" spans="1:8" ht="47.25" x14ac:dyDescent="0.25">
      <c r="A4" s="377" t="s">
        <v>4</v>
      </c>
      <c r="B4" s="138" t="s">
        <v>158</v>
      </c>
      <c r="C4" s="276">
        <v>28</v>
      </c>
      <c r="D4" s="210">
        <v>6530917.6060000015</v>
      </c>
      <c r="E4" s="200">
        <f>D4/D$7*100</f>
        <v>72.204968343048108</v>
      </c>
      <c r="F4" s="361"/>
      <c r="G4" s="201">
        <f>E4*E4</f>
        <v>5213.5574534205798</v>
      </c>
      <c r="H4" s="277">
        <v>1</v>
      </c>
    </row>
    <row r="5" spans="1:8" x14ac:dyDescent="0.25">
      <c r="A5" s="378"/>
      <c r="B5" s="142" t="s">
        <v>45</v>
      </c>
      <c r="C5" s="36">
        <v>9</v>
      </c>
      <c r="D5" s="209">
        <v>1463927</v>
      </c>
      <c r="E5" s="203">
        <f>D5/D$7*100</f>
        <v>16.184984877840666</v>
      </c>
      <c r="F5" s="362"/>
      <c r="G5" s="204">
        <f t="shared" ref="G5:G22" si="0">E5*E5</f>
        <v>261.95373549593103</v>
      </c>
      <c r="H5" s="236">
        <v>3</v>
      </c>
    </row>
    <row r="6" spans="1:8" x14ac:dyDescent="0.25">
      <c r="A6" s="378"/>
      <c r="B6" s="142" t="s">
        <v>44</v>
      </c>
      <c r="C6" s="36">
        <v>11</v>
      </c>
      <c r="D6" s="209">
        <v>1050125.2290000003</v>
      </c>
      <c r="E6" s="203">
        <f>D6/D$7*100</f>
        <v>11.610046779111235</v>
      </c>
      <c r="F6" s="362"/>
      <c r="G6" s="204">
        <f t="shared" si="0"/>
        <v>134.79318621315116</v>
      </c>
      <c r="H6" s="236">
        <v>3</v>
      </c>
    </row>
    <row r="7" spans="1:8" ht="16.5" thickBot="1" x14ac:dyDescent="0.3">
      <c r="A7" s="379"/>
      <c r="B7" s="132" t="s">
        <v>108</v>
      </c>
      <c r="C7" s="207">
        <f>SUM(C4:C6)</f>
        <v>48</v>
      </c>
      <c r="D7" s="207">
        <f>SUM(D4:D6)</f>
        <v>9044969.8350000009</v>
      </c>
      <c r="E7" s="207">
        <f>SUM(E4:E6)</f>
        <v>100</v>
      </c>
      <c r="F7" s="207">
        <f>E4+E5+E6</f>
        <v>100</v>
      </c>
      <c r="G7" s="207">
        <f>SUM(G4:G6)</f>
        <v>5610.3043751296618</v>
      </c>
      <c r="H7" s="278"/>
    </row>
    <row r="8" spans="1:8" ht="47.25" x14ac:dyDescent="0.25">
      <c r="A8" s="380" t="s">
        <v>159</v>
      </c>
      <c r="B8" s="152" t="s">
        <v>158</v>
      </c>
      <c r="C8" s="279">
        <v>1</v>
      </c>
      <c r="D8" s="197">
        <v>40865.35</v>
      </c>
      <c r="E8" s="219">
        <f>D8/D$9*100</f>
        <v>100</v>
      </c>
      <c r="F8" s="219">
        <f>E8</f>
        <v>100</v>
      </c>
      <c r="G8" s="220">
        <f t="shared" si="0"/>
        <v>10000</v>
      </c>
      <c r="H8" s="280">
        <v>1</v>
      </c>
    </row>
    <row r="9" spans="1:8" ht="16.5" thickBot="1" x14ac:dyDescent="0.3">
      <c r="A9" s="376"/>
      <c r="B9" s="132" t="s">
        <v>108</v>
      </c>
      <c r="C9" s="207">
        <f>SUM(C8)</f>
        <v>1</v>
      </c>
      <c r="D9" s="207">
        <f>SUM(D8)</f>
        <v>40865.35</v>
      </c>
      <c r="E9" s="207">
        <f>SUM(E8)</f>
        <v>100</v>
      </c>
      <c r="F9" s="207">
        <f>SUM(F8)</f>
        <v>100</v>
      </c>
      <c r="G9" s="207">
        <f>SUM(G8)</f>
        <v>10000</v>
      </c>
      <c r="H9" s="278"/>
    </row>
    <row r="10" spans="1:8" ht="47.25" x14ac:dyDescent="0.25">
      <c r="A10" s="375" t="s">
        <v>134</v>
      </c>
      <c r="B10" s="138" t="s">
        <v>158</v>
      </c>
      <c r="C10" s="276">
        <v>1</v>
      </c>
      <c r="D10" s="197">
        <v>44728.98</v>
      </c>
      <c r="E10" s="200">
        <f>D10/D$11*100</f>
        <v>100</v>
      </c>
      <c r="F10" s="281"/>
      <c r="G10" s="201">
        <f t="shared" si="0"/>
        <v>10000</v>
      </c>
      <c r="H10" s="277">
        <v>1</v>
      </c>
    </row>
    <row r="11" spans="1:8" ht="16.5" thickBot="1" x14ac:dyDescent="0.3">
      <c r="A11" s="376"/>
      <c r="B11" s="132" t="s">
        <v>108</v>
      </c>
      <c r="C11" s="207">
        <f>SUM(C10:C10)</f>
        <v>1</v>
      </c>
      <c r="D11" s="207">
        <f>SUM(D10:D10)</f>
        <v>44728.98</v>
      </c>
      <c r="E11" s="207">
        <f>SUM(E10:E10)</f>
        <v>100</v>
      </c>
      <c r="F11" s="207">
        <f>E10</f>
        <v>100</v>
      </c>
      <c r="G11" s="207">
        <f>SUM(G10:G10)</f>
        <v>10000</v>
      </c>
      <c r="H11" s="278"/>
    </row>
    <row r="12" spans="1:8" ht="47.25" x14ac:dyDescent="0.25">
      <c r="A12" s="368" t="s">
        <v>138</v>
      </c>
      <c r="B12" s="138" t="s">
        <v>158</v>
      </c>
      <c r="C12" s="279">
        <v>1</v>
      </c>
      <c r="D12" s="197">
        <v>52897.760000000002</v>
      </c>
      <c r="E12" s="219">
        <f>D12/D$14*100</f>
        <v>93.955676619640656</v>
      </c>
      <c r="F12" s="363"/>
      <c r="G12" s="220">
        <f>E12*E12</f>
        <v>8827.6691690544903</v>
      </c>
      <c r="H12" s="280">
        <v>1</v>
      </c>
    </row>
    <row r="13" spans="1:8" x14ac:dyDescent="0.25">
      <c r="A13" s="369"/>
      <c r="B13" s="282" t="s">
        <v>45</v>
      </c>
      <c r="C13" s="279">
        <f>SUM(C12)</f>
        <v>1</v>
      </c>
      <c r="D13" s="209">
        <v>3403</v>
      </c>
      <c r="E13" s="219">
        <f>D13/D$14*100</f>
        <v>6.0443233803593417</v>
      </c>
      <c r="F13" s="364"/>
      <c r="G13" s="220">
        <f>E13*E13</f>
        <v>36.533845126358578</v>
      </c>
      <c r="H13" s="283"/>
    </row>
    <row r="14" spans="1:8" ht="16.5" thickBot="1" x14ac:dyDescent="0.3">
      <c r="A14" s="370"/>
      <c r="B14" s="132" t="s">
        <v>108</v>
      </c>
      <c r="C14" s="207">
        <f>SUM(C12:C13)</f>
        <v>2</v>
      </c>
      <c r="D14" s="207">
        <f>SUM(D12:D13)</f>
        <v>56300.76</v>
      </c>
      <c r="E14" s="207">
        <f>SUM(E12:E13)</f>
        <v>100</v>
      </c>
      <c r="F14" s="207">
        <f>E12+E13</f>
        <v>100</v>
      </c>
      <c r="G14" s="207">
        <f>SUM(G12)</f>
        <v>8827.6691690544903</v>
      </c>
      <c r="H14" s="278"/>
    </row>
    <row r="15" spans="1:8" ht="47.25" x14ac:dyDescent="0.25">
      <c r="A15" s="375" t="s">
        <v>139</v>
      </c>
      <c r="B15" s="138" t="s">
        <v>158</v>
      </c>
      <c r="C15" s="276">
        <v>1</v>
      </c>
      <c r="D15" s="197">
        <v>42980.869999999995</v>
      </c>
      <c r="E15" s="200">
        <f>D15/D$16*100</f>
        <v>100</v>
      </c>
      <c r="F15" s="200"/>
      <c r="G15" s="201">
        <f t="shared" si="0"/>
        <v>10000</v>
      </c>
      <c r="H15" s="277">
        <v>1</v>
      </c>
    </row>
    <row r="16" spans="1:8" ht="16.5" thickBot="1" x14ac:dyDescent="0.3">
      <c r="A16" s="376"/>
      <c r="B16" s="132" t="s">
        <v>108</v>
      </c>
      <c r="C16" s="207">
        <f>SUM(C15)</f>
        <v>1</v>
      </c>
      <c r="D16" s="207">
        <f>SUM(D15)</f>
        <v>42980.869999999995</v>
      </c>
      <c r="E16" s="207">
        <f>SUM(E15)</f>
        <v>100</v>
      </c>
      <c r="F16" s="207">
        <f>E15</f>
        <v>100</v>
      </c>
      <c r="G16" s="207">
        <f>SUM(G15)</f>
        <v>10000</v>
      </c>
      <c r="H16" s="278"/>
    </row>
    <row r="17" spans="1:8" ht="47.25" x14ac:dyDescent="0.25">
      <c r="A17" s="375" t="s">
        <v>145</v>
      </c>
      <c r="B17" s="138" t="s">
        <v>158</v>
      </c>
      <c r="C17" s="276">
        <v>2</v>
      </c>
      <c r="D17" s="197">
        <v>113617.22</v>
      </c>
      <c r="E17" s="200">
        <f>D17/D$18*100</f>
        <v>100</v>
      </c>
      <c r="F17" s="200"/>
      <c r="G17" s="201">
        <f t="shared" si="0"/>
        <v>10000</v>
      </c>
      <c r="H17" s="277">
        <v>1</v>
      </c>
    </row>
    <row r="18" spans="1:8" ht="16.5" thickBot="1" x14ac:dyDescent="0.3">
      <c r="A18" s="376"/>
      <c r="B18" s="132" t="s">
        <v>108</v>
      </c>
      <c r="C18" s="207">
        <f>SUM(C17)</f>
        <v>2</v>
      </c>
      <c r="D18" s="207">
        <f>SUM(D17)</f>
        <v>113617.22</v>
      </c>
      <c r="E18" s="207">
        <f>SUM(E17)</f>
        <v>100</v>
      </c>
      <c r="F18" s="207">
        <f>E17</f>
        <v>100</v>
      </c>
      <c r="G18" s="207">
        <f>SUM(G17)</f>
        <v>10000</v>
      </c>
      <c r="H18" s="278"/>
    </row>
    <row r="19" spans="1:8" ht="47.25" x14ac:dyDescent="0.25">
      <c r="A19" s="375" t="s">
        <v>153</v>
      </c>
      <c r="B19" s="138" t="s">
        <v>158</v>
      </c>
      <c r="C19" s="276">
        <v>1</v>
      </c>
      <c r="D19" s="197">
        <v>66842.89</v>
      </c>
      <c r="E19" s="200">
        <f>D19/D$21*100</f>
        <v>69.308332950550266</v>
      </c>
      <c r="F19" s="363"/>
      <c r="G19" s="201">
        <f t="shared" si="0"/>
        <v>4803.6450163843319</v>
      </c>
      <c r="H19" s="277">
        <v>1</v>
      </c>
    </row>
    <row r="20" spans="1:8" x14ac:dyDescent="0.25">
      <c r="A20" s="380"/>
      <c r="B20" s="142" t="s">
        <v>130</v>
      </c>
      <c r="C20" s="36">
        <v>1</v>
      </c>
      <c r="D20" s="209">
        <v>29599.9</v>
      </c>
      <c r="E20" s="203">
        <f>D20/D$21*100</f>
        <v>30.691667049449727</v>
      </c>
      <c r="F20" s="364"/>
      <c r="G20" s="204">
        <f t="shared" si="0"/>
        <v>941.97842627427815</v>
      </c>
      <c r="H20" s="236" t="s">
        <v>123</v>
      </c>
    </row>
    <row r="21" spans="1:8" ht="16.5" thickBot="1" x14ac:dyDescent="0.3">
      <c r="A21" s="376"/>
      <c r="B21" s="132" t="s">
        <v>108</v>
      </c>
      <c r="C21" s="207">
        <f>SUM(C19:C20)</f>
        <v>2</v>
      </c>
      <c r="D21" s="207">
        <f>SUM(D19:D20)</f>
        <v>96442.790000000008</v>
      </c>
      <c r="E21" s="207">
        <f>SUM(E19:E20)</f>
        <v>100</v>
      </c>
      <c r="F21" s="207">
        <f>E19+E20</f>
        <v>100</v>
      </c>
      <c r="G21" s="207">
        <f>SUM(G19:G20)</f>
        <v>5745.6234426586097</v>
      </c>
      <c r="H21" s="278"/>
    </row>
    <row r="22" spans="1:8" ht="47.25" x14ac:dyDescent="0.25">
      <c r="A22" s="375" t="s">
        <v>155</v>
      </c>
      <c r="B22" s="138" t="s">
        <v>158</v>
      </c>
      <c r="C22" s="276">
        <v>1</v>
      </c>
      <c r="D22" s="197">
        <v>586.80999999999995</v>
      </c>
      <c r="E22" s="200">
        <f>D22/D$23*100</f>
        <v>100</v>
      </c>
      <c r="F22" s="200"/>
      <c r="G22" s="201">
        <f t="shared" si="0"/>
        <v>10000</v>
      </c>
      <c r="H22" s="277">
        <v>1</v>
      </c>
    </row>
    <row r="23" spans="1:8" ht="16.5" thickBot="1" x14ac:dyDescent="0.3">
      <c r="A23" s="376"/>
      <c r="B23" s="132" t="s">
        <v>108</v>
      </c>
      <c r="C23" s="207">
        <f>SUM(C22)</f>
        <v>1</v>
      </c>
      <c r="D23" s="207">
        <f>SUM(D22)</f>
        <v>586.80999999999995</v>
      </c>
      <c r="E23" s="207">
        <f>SUM(E22)</f>
        <v>100</v>
      </c>
      <c r="F23" s="207">
        <f>E22</f>
        <v>100</v>
      </c>
      <c r="G23" s="207">
        <f>SUM(G22)</f>
        <v>10000</v>
      </c>
      <c r="H23" s="278"/>
    </row>
    <row r="24" spans="1:8" ht="16.5" thickBot="1" x14ac:dyDescent="0.3">
      <c r="A24" s="371" t="s">
        <v>211</v>
      </c>
      <c r="B24" s="372"/>
      <c r="C24" s="284">
        <f>SUMIF(B4:B23,"итого:",C4:C23)</f>
        <v>58</v>
      </c>
      <c r="D24" s="373">
        <f>SUMIF(B4:B23,"итого:",D4:D23)</f>
        <v>9440492.6150000002</v>
      </c>
      <c r="E24" s="373"/>
      <c r="F24" s="373"/>
      <c r="G24" s="373"/>
      <c r="H24" s="374"/>
    </row>
    <row r="25" spans="1:8" ht="59.1" customHeight="1" x14ac:dyDescent="0.25">
      <c r="A25" s="367" t="str">
        <f>'АИ-95'!A114:H114</f>
        <v>* указано основание для признания положения хозяйствующего субъекта (группы лиц) доминирующим (части 1 или 3 статьи 5 Закона о защите конкуренции), либо основания, в силу которых положение хозяйствующего субъекта не может быть признано доминирующим (части 2.1. и 2.2 статьи 5 Закона о защите конкуренции)</v>
      </c>
      <c r="B25" s="367"/>
      <c r="C25" s="367"/>
      <c r="D25" s="367"/>
      <c r="E25" s="367"/>
      <c r="F25" s="367"/>
      <c r="G25" s="367"/>
      <c r="H25" s="367"/>
    </row>
    <row r="26" spans="1:8" x14ac:dyDescent="0.25">
      <c r="F26" s="10"/>
      <c r="G26" s="1"/>
      <c r="H26" s="1"/>
    </row>
    <row r="27" spans="1:8" x14ac:dyDescent="0.25">
      <c r="F27" s="10"/>
      <c r="G27" s="1"/>
      <c r="H27" s="1"/>
    </row>
    <row r="28" spans="1:8" x14ac:dyDescent="0.25">
      <c r="F28" s="10"/>
      <c r="G28" s="1"/>
      <c r="H28" s="1"/>
    </row>
    <row r="29" spans="1:8" x14ac:dyDescent="0.25">
      <c r="F29" s="10"/>
      <c r="G29" s="1"/>
      <c r="H29" s="1"/>
    </row>
    <row r="30" spans="1:8" x14ac:dyDescent="0.25">
      <c r="F30" s="10"/>
      <c r="G30" s="1"/>
      <c r="H30" s="1"/>
    </row>
    <row r="31" spans="1:8" x14ac:dyDescent="0.25">
      <c r="F31" s="10"/>
      <c r="G31" s="1"/>
      <c r="H31" s="1"/>
    </row>
    <row r="32" spans="1:8" x14ac:dyDescent="0.25">
      <c r="F32" s="10"/>
      <c r="G32" s="1"/>
      <c r="H32" s="1"/>
    </row>
    <row r="33" spans="6:8" x14ac:dyDescent="0.25">
      <c r="F33" s="10"/>
      <c r="G33" s="1"/>
      <c r="H33" s="1"/>
    </row>
    <row r="34" spans="6:8" x14ac:dyDescent="0.25">
      <c r="F34" s="10"/>
      <c r="G34" s="1"/>
      <c r="H34" s="1"/>
    </row>
    <row r="35" spans="6:8" x14ac:dyDescent="0.25">
      <c r="F35" s="10"/>
      <c r="G35" s="1"/>
      <c r="H35" s="1"/>
    </row>
    <row r="36" spans="6:8" x14ac:dyDescent="0.25">
      <c r="F36" s="10"/>
      <c r="G36" s="1"/>
      <c r="H36" s="1"/>
    </row>
    <row r="37" spans="6:8" x14ac:dyDescent="0.25">
      <c r="F37" s="10"/>
      <c r="G37" s="1"/>
      <c r="H37" s="1"/>
    </row>
    <row r="38" spans="6:8" x14ac:dyDescent="0.25">
      <c r="F38" s="10"/>
      <c r="G38" s="1"/>
      <c r="H38" s="1"/>
    </row>
    <row r="39" spans="6:8" x14ac:dyDescent="0.25">
      <c r="F39" s="10"/>
      <c r="G39" s="1"/>
      <c r="H39" s="1"/>
    </row>
    <row r="40" spans="6:8" x14ac:dyDescent="0.25">
      <c r="F40" s="10"/>
      <c r="G40" s="1"/>
      <c r="H40" s="1"/>
    </row>
    <row r="41" spans="6:8" x14ac:dyDescent="0.25">
      <c r="F41" s="10"/>
      <c r="G41" s="1"/>
      <c r="H41" s="1"/>
    </row>
    <row r="42" spans="6:8" x14ac:dyDescent="0.25">
      <c r="F42" s="10"/>
      <c r="G42" s="1"/>
      <c r="H42" s="1"/>
    </row>
    <row r="43" spans="6:8" x14ac:dyDescent="0.25">
      <c r="F43" s="10"/>
      <c r="G43" s="1"/>
      <c r="H43" s="1"/>
    </row>
    <row r="44" spans="6:8" x14ac:dyDescent="0.25">
      <c r="F44" s="10"/>
      <c r="G44" s="1"/>
      <c r="H44" s="1"/>
    </row>
    <row r="45" spans="6:8" x14ac:dyDescent="0.25">
      <c r="F45" s="10"/>
      <c r="G45" s="1"/>
      <c r="H45" s="1"/>
    </row>
    <row r="46" spans="6:8" x14ac:dyDescent="0.25">
      <c r="F46" s="10"/>
      <c r="G46" s="1"/>
      <c r="H46" s="1"/>
    </row>
    <row r="47" spans="6:8" x14ac:dyDescent="0.25">
      <c r="F47" s="10"/>
      <c r="G47" s="1"/>
      <c r="H47" s="1"/>
    </row>
    <row r="48" spans="6:8" x14ac:dyDescent="0.25">
      <c r="F48" s="10"/>
      <c r="G48" s="1"/>
      <c r="H48" s="1"/>
    </row>
    <row r="49" spans="6:8" x14ac:dyDescent="0.25">
      <c r="F49" s="10"/>
      <c r="G49" s="1"/>
      <c r="H49" s="1"/>
    </row>
    <row r="50" spans="6:8" x14ac:dyDescent="0.25">
      <c r="F50" s="10"/>
      <c r="G50" s="1"/>
      <c r="H50" s="1"/>
    </row>
    <row r="51" spans="6:8" x14ac:dyDescent="0.25">
      <c r="F51" s="10"/>
      <c r="G51" s="1"/>
      <c r="H51" s="1"/>
    </row>
    <row r="52" spans="6:8" x14ac:dyDescent="0.25">
      <c r="F52" s="10"/>
      <c r="G52" s="1"/>
      <c r="H52" s="1"/>
    </row>
    <row r="53" spans="6:8" x14ac:dyDescent="0.25">
      <c r="F53" s="10"/>
      <c r="G53" s="1"/>
      <c r="H53" s="1"/>
    </row>
    <row r="54" spans="6:8" x14ac:dyDescent="0.25">
      <c r="F54" s="10"/>
      <c r="G54" s="1"/>
      <c r="H54" s="1"/>
    </row>
    <row r="55" spans="6:8" x14ac:dyDescent="0.25">
      <c r="F55" s="10"/>
      <c r="G55" s="1"/>
      <c r="H55" s="1"/>
    </row>
    <row r="56" spans="6:8" x14ac:dyDescent="0.25">
      <c r="F56" s="10"/>
      <c r="G56" s="1"/>
      <c r="H56" s="1"/>
    </row>
    <row r="57" spans="6:8" x14ac:dyDescent="0.25">
      <c r="F57" s="10"/>
      <c r="G57" s="1"/>
      <c r="H57" s="1"/>
    </row>
    <row r="58" spans="6:8" x14ac:dyDescent="0.25">
      <c r="F58" s="10"/>
      <c r="G58" s="1"/>
      <c r="H58" s="1"/>
    </row>
    <row r="59" spans="6:8" x14ac:dyDescent="0.25">
      <c r="F59" s="10"/>
      <c r="G59" s="1"/>
      <c r="H59" s="1"/>
    </row>
    <row r="60" spans="6:8" x14ac:dyDescent="0.25">
      <c r="F60" s="10"/>
      <c r="G60" s="1"/>
      <c r="H60" s="1"/>
    </row>
    <row r="61" spans="6:8" x14ac:dyDescent="0.25">
      <c r="F61" s="10"/>
      <c r="G61" s="1"/>
      <c r="H61" s="1"/>
    </row>
    <row r="62" spans="6:8" x14ac:dyDescent="0.25">
      <c r="F62" s="10"/>
      <c r="G62" s="1"/>
      <c r="H62" s="1"/>
    </row>
    <row r="63" spans="6:8" x14ac:dyDescent="0.25">
      <c r="F63" s="10"/>
      <c r="G63" s="1"/>
      <c r="H63" s="1"/>
    </row>
    <row r="64" spans="6:8" x14ac:dyDescent="0.25">
      <c r="F64" s="10"/>
      <c r="G64" s="1"/>
      <c r="H64" s="1"/>
    </row>
    <row r="65" spans="6:8" x14ac:dyDescent="0.25">
      <c r="F65" s="10"/>
      <c r="G65" s="1"/>
      <c r="H65" s="1"/>
    </row>
    <row r="66" spans="6:8" x14ac:dyDescent="0.25">
      <c r="F66" s="10"/>
      <c r="G66" s="1"/>
      <c r="H66" s="1"/>
    </row>
    <row r="67" spans="6:8" x14ac:dyDescent="0.25">
      <c r="F67" s="10"/>
      <c r="G67" s="1"/>
      <c r="H67" s="1"/>
    </row>
    <row r="68" spans="6:8" x14ac:dyDescent="0.25">
      <c r="F68" s="10"/>
      <c r="G68" s="1"/>
      <c r="H68" s="1"/>
    </row>
    <row r="69" spans="6:8" x14ac:dyDescent="0.25">
      <c r="F69" s="10"/>
      <c r="G69" s="1"/>
      <c r="H69" s="1"/>
    </row>
    <row r="70" spans="6:8" x14ac:dyDescent="0.25">
      <c r="F70" s="10"/>
      <c r="G70" s="1"/>
      <c r="H70" s="1"/>
    </row>
    <row r="71" spans="6:8" x14ac:dyDescent="0.25">
      <c r="F71" s="10"/>
      <c r="G71" s="1"/>
      <c r="H71" s="1"/>
    </row>
    <row r="72" spans="6:8" x14ac:dyDescent="0.25">
      <c r="F72" s="10"/>
      <c r="G72" s="1"/>
      <c r="H72" s="1"/>
    </row>
    <row r="73" spans="6:8" x14ac:dyDescent="0.25">
      <c r="F73" s="10"/>
      <c r="G73" s="1"/>
      <c r="H73" s="1"/>
    </row>
    <row r="74" spans="6:8" x14ac:dyDescent="0.25">
      <c r="F74" s="10"/>
      <c r="G74" s="1"/>
      <c r="H74" s="1"/>
    </row>
    <row r="75" spans="6:8" x14ac:dyDescent="0.25">
      <c r="F75" s="10"/>
      <c r="G75" s="1"/>
      <c r="H75" s="1"/>
    </row>
    <row r="76" spans="6:8" x14ac:dyDescent="0.25">
      <c r="F76" s="10"/>
      <c r="G76" s="1"/>
      <c r="H76" s="1"/>
    </row>
    <row r="77" spans="6:8" x14ac:dyDescent="0.25">
      <c r="F77" s="10"/>
      <c r="G77" s="1"/>
      <c r="H77" s="1"/>
    </row>
    <row r="78" spans="6:8" x14ac:dyDescent="0.25">
      <c r="F78" s="10"/>
      <c r="G78" s="1"/>
      <c r="H78" s="1"/>
    </row>
    <row r="79" spans="6:8" x14ac:dyDescent="0.25">
      <c r="F79" s="10"/>
      <c r="G79" s="1"/>
      <c r="H79" s="1"/>
    </row>
    <row r="80" spans="6:8" x14ac:dyDescent="0.25">
      <c r="F80" s="10"/>
      <c r="G80" s="1"/>
      <c r="H80" s="1"/>
    </row>
    <row r="81" spans="6:8" x14ac:dyDescent="0.25">
      <c r="F81" s="10"/>
      <c r="G81" s="1"/>
      <c r="H81" s="1"/>
    </row>
    <row r="82" spans="6:8" x14ac:dyDescent="0.25">
      <c r="F82" s="10"/>
      <c r="G82" s="1"/>
      <c r="H82" s="1"/>
    </row>
    <row r="83" spans="6:8" x14ac:dyDescent="0.25">
      <c r="F83" s="10"/>
      <c r="G83" s="1"/>
      <c r="H83" s="1"/>
    </row>
    <row r="84" spans="6:8" x14ac:dyDescent="0.25">
      <c r="F84" s="10"/>
      <c r="G84" s="1"/>
      <c r="H84" s="1"/>
    </row>
    <row r="85" spans="6:8" x14ac:dyDescent="0.25">
      <c r="F85" s="10"/>
      <c r="G85" s="1"/>
      <c r="H85" s="1"/>
    </row>
    <row r="86" spans="6:8" x14ac:dyDescent="0.25">
      <c r="F86" s="10"/>
      <c r="G86" s="1"/>
      <c r="H86" s="1"/>
    </row>
    <row r="87" spans="6:8" x14ac:dyDescent="0.25">
      <c r="F87" s="10"/>
      <c r="G87" s="1"/>
      <c r="H87" s="1"/>
    </row>
    <row r="88" spans="6:8" x14ac:dyDescent="0.25">
      <c r="F88" s="10"/>
      <c r="G88" s="1"/>
      <c r="H88" s="1"/>
    </row>
    <row r="89" spans="6:8" x14ac:dyDescent="0.25">
      <c r="F89" s="10"/>
      <c r="G89" s="1"/>
      <c r="H89" s="1"/>
    </row>
    <row r="90" spans="6:8" x14ac:dyDescent="0.25">
      <c r="F90" s="10"/>
      <c r="G90" s="1"/>
      <c r="H90" s="1"/>
    </row>
    <row r="91" spans="6:8" x14ac:dyDescent="0.25">
      <c r="F91" s="10"/>
      <c r="G91" s="1"/>
      <c r="H91" s="1"/>
    </row>
    <row r="92" spans="6:8" x14ac:dyDescent="0.25">
      <c r="F92" s="10"/>
      <c r="G92" s="1"/>
      <c r="H92" s="1"/>
    </row>
    <row r="93" spans="6:8" x14ac:dyDescent="0.25">
      <c r="F93" s="10"/>
      <c r="G93" s="1"/>
      <c r="H93" s="1"/>
    </row>
  </sheetData>
  <sortState ref="B6:D7">
    <sortCondition descending="1" ref="D6:D7"/>
  </sortState>
  <mergeCells count="16">
    <mergeCell ref="A25:H25"/>
    <mergeCell ref="A2:H2"/>
    <mergeCell ref="A1:H1"/>
    <mergeCell ref="F19:F20"/>
    <mergeCell ref="F12:F13"/>
    <mergeCell ref="F4:F6"/>
    <mergeCell ref="A12:A14"/>
    <mergeCell ref="A24:B24"/>
    <mergeCell ref="D24:H24"/>
    <mergeCell ref="A22:A23"/>
    <mergeCell ref="A4:A7"/>
    <mergeCell ref="A8:A9"/>
    <mergeCell ref="A10:A11"/>
    <mergeCell ref="A15:A16"/>
    <mergeCell ref="A17:A18"/>
    <mergeCell ref="A19:A21"/>
  </mergeCells>
  <printOptions horizontalCentered="1"/>
  <pageMargins left="0.19685039370078741" right="0.19685039370078741" top="0.78740157480314965" bottom="0.19685039370078741" header="0.31496062992125984" footer="0.31496062992125984"/>
  <pageSetup paperSize="9" orientation="landscape" r:id="rId1"/>
  <headerFooter>
    <oddHeader>&amp;R&amp;"Times New Roman,полужирный"&amp;12Приложение 7</oddHeader>
    <oddFooter>Страница  &amp;P из &amp;N</oddFooter>
  </headerFooter>
  <rowBreaks count="1" manualBreakCount="1">
    <brk id="1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D246"/>
  <sheetViews>
    <sheetView workbookViewId="0">
      <selection activeCell="C114" sqref="C114"/>
    </sheetView>
  </sheetViews>
  <sheetFormatPr defaultRowHeight="15" x14ac:dyDescent="0.25"/>
  <cols>
    <col min="1" max="1" width="9.140625" style="69"/>
    <col min="2" max="2" width="45" style="69" customWidth="1"/>
    <col min="3" max="3" width="85.85546875" style="69" customWidth="1"/>
  </cols>
  <sheetData>
    <row r="1" spans="1:4" ht="31.5" x14ac:dyDescent="0.25">
      <c r="A1" s="69" t="s">
        <v>182</v>
      </c>
      <c r="B1" s="70" t="s">
        <v>111</v>
      </c>
      <c r="C1" s="70" t="s">
        <v>112</v>
      </c>
      <c r="D1" s="43" t="s">
        <v>115</v>
      </c>
    </row>
    <row r="2" spans="1:4" ht="15.75" hidden="1" x14ac:dyDescent="0.25">
      <c r="A2" s="69" t="s">
        <v>38</v>
      </c>
      <c r="B2" s="71" t="s">
        <v>4</v>
      </c>
      <c r="C2" s="71" t="s">
        <v>44</v>
      </c>
      <c r="D2" s="44">
        <v>1</v>
      </c>
    </row>
    <row r="3" spans="1:4" ht="15.75" hidden="1" x14ac:dyDescent="0.25">
      <c r="A3" s="69" t="s">
        <v>38</v>
      </c>
      <c r="B3" s="71" t="s">
        <v>4</v>
      </c>
      <c r="C3" s="71" t="s">
        <v>169</v>
      </c>
      <c r="D3" s="45" t="s">
        <v>123</v>
      </c>
    </row>
    <row r="4" spans="1:4" ht="27" hidden="1" x14ac:dyDescent="0.25">
      <c r="A4" s="69" t="s">
        <v>38</v>
      </c>
      <c r="B4" s="71" t="s">
        <v>160</v>
      </c>
      <c r="C4" s="42" t="s">
        <v>175</v>
      </c>
      <c r="D4" s="46" t="s">
        <v>176</v>
      </c>
    </row>
    <row r="5" spans="1:4" ht="15.75" hidden="1" x14ac:dyDescent="0.25">
      <c r="A5" s="69" t="s">
        <v>38</v>
      </c>
      <c r="B5" s="71" t="s">
        <v>131</v>
      </c>
      <c r="C5" s="71" t="s">
        <v>44</v>
      </c>
      <c r="D5" s="46" t="s">
        <v>176</v>
      </c>
    </row>
    <row r="6" spans="1:4" ht="47.25" hidden="1" x14ac:dyDescent="0.25">
      <c r="A6" s="69" t="s">
        <v>38</v>
      </c>
      <c r="B6" s="71" t="s">
        <v>132</v>
      </c>
      <c r="C6" s="72" t="s">
        <v>158</v>
      </c>
      <c r="D6" s="48" t="s">
        <v>176</v>
      </c>
    </row>
    <row r="7" spans="1:4" ht="15.75" hidden="1" x14ac:dyDescent="0.25">
      <c r="A7" s="69" t="s">
        <v>38</v>
      </c>
      <c r="B7" s="71" t="s">
        <v>133</v>
      </c>
      <c r="C7" s="71" t="s">
        <v>53</v>
      </c>
      <c r="D7" s="49" t="s">
        <v>124</v>
      </c>
    </row>
    <row r="8" spans="1:4" ht="15.75" hidden="1" x14ac:dyDescent="0.25">
      <c r="A8" s="69" t="s">
        <v>38</v>
      </c>
      <c r="B8" s="71" t="s">
        <v>134</v>
      </c>
      <c r="C8" s="71" t="s">
        <v>166</v>
      </c>
      <c r="D8" s="49" t="s">
        <v>179</v>
      </c>
    </row>
    <row r="9" spans="1:4" ht="15.75" hidden="1" x14ac:dyDescent="0.25">
      <c r="A9" s="69" t="s">
        <v>38</v>
      </c>
      <c r="B9" s="71" t="s">
        <v>134</v>
      </c>
      <c r="C9" s="42" t="s">
        <v>167</v>
      </c>
      <c r="D9" s="47" t="s">
        <v>123</v>
      </c>
    </row>
    <row r="10" spans="1:4" ht="15.75" hidden="1" x14ac:dyDescent="0.25">
      <c r="A10" s="69" t="s">
        <v>38</v>
      </c>
      <c r="B10" s="71" t="s">
        <v>135</v>
      </c>
      <c r="C10" s="71" t="s">
        <v>44</v>
      </c>
      <c r="D10" s="46" t="s">
        <v>176</v>
      </c>
    </row>
    <row r="11" spans="1:4" ht="15.75" hidden="1" x14ac:dyDescent="0.25">
      <c r="A11" s="69" t="s">
        <v>38</v>
      </c>
      <c r="B11" s="71" t="s">
        <v>136</v>
      </c>
      <c r="C11" s="71" t="s">
        <v>61</v>
      </c>
      <c r="D11" s="48" t="s">
        <v>177</v>
      </c>
    </row>
    <row r="12" spans="1:4" ht="15.75" hidden="1" x14ac:dyDescent="0.25">
      <c r="A12" s="69" t="s">
        <v>38</v>
      </c>
      <c r="B12" s="71" t="s">
        <v>137</v>
      </c>
      <c r="C12" s="71" t="s">
        <v>63</v>
      </c>
      <c r="D12" s="46" t="s">
        <v>176</v>
      </c>
    </row>
    <row r="13" spans="1:4" ht="15.75" hidden="1" x14ac:dyDescent="0.25">
      <c r="A13" s="69" t="s">
        <v>38</v>
      </c>
      <c r="B13" s="71" t="s">
        <v>138</v>
      </c>
      <c r="C13" s="71" t="s">
        <v>65</v>
      </c>
      <c r="D13" s="46" t="s">
        <v>177</v>
      </c>
    </row>
    <row r="14" spans="1:4" ht="15.75" hidden="1" x14ac:dyDescent="0.25">
      <c r="A14" s="69" t="s">
        <v>38</v>
      </c>
      <c r="B14" s="71" t="s">
        <v>139</v>
      </c>
      <c r="C14" s="71" t="s">
        <v>70</v>
      </c>
      <c r="D14" s="46" t="s">
        <v>177</v>
      </c>
    </row>
    <row r="15" spans="1:4" ht="15.75" hidden="1" x14ac:dyDescent="0.25">
      <c r="A15" s="69" t="s">
        <v>38</v>
      </c>
      <c r="B15" s="71" t="s">
        <v>141</v>
      </c>
      <c r="C15" s="71" t="s">
        <v>125</v>
      </c>
      <c r="D15" s="44">
        <v>1</v>
      </c>
    </row>
    <row r="16" spans="1:4" ht="15.75" hidden="1" x14ac:dyDescent="0.25">
      <c r="A16" s="69" t="s">
        <v>38</v>
      </c>
      <c r="B16" s="71" t="s">
        <v>142</v>
      </c>
      <c r="C16" s="71" t="s">
        <v>171</v>
      </c>
      <c r="D16" s="51" t="s">
        <v>177</v>
      </c>
    </row>
    <row r="17" spans="1:4" ht="15.75" hidden="1" x14ac:dyDescent="0.25">
      <c r="A17" s="69" t="s">
        <v>38</v>
      </c>
      <c r="B17" s="71" t="s">
        <v>143</v>
      </c>
      <c r="C17" s="71" t="s">
        <v>44</v>
      </c>
      <c r="D17" s="52">
        <v>1</v>
      </c>
    </row>
    <row r="18" spans="1:4" ht="15.75" hidden="1" x14ac:dyDescent="0.25">
      <c r="A18" s="69" t="s">
        <v>38</v>
      </c>
      <c r="B18" s="42" t="s">
        <v>144</v>
      </c>
      <c r="C18" s="42" t="s">
        <v>44</v>
      </c>
      <c r="D18" s="52">
        <v>1</v>
      </c>
    </row>
    <row r="19" spans="1:4" ht="47.25" hidden="1" x14ac:dyDescent="0.25">
      <c r="A19" s="69" t="s">
        <v>38</v>
      </c>
      <c r="B19" s="42" t="s">
        <v>144</v>
      </c>
      <c r="C19" s="72" t="s">
        <v>158</v>
      </c>
      <c r="D19" s="53">
        <v>3</v>
      </c>
    </row>
    <row r="20" spans="1:4" ht="15.75" hidden="1" x14ac:dyDescent="0.25">
      <c r="A20" s="69" t="s">
        <v>38</v>
      </c>
      <c r="B20" s="42" t="s">
        <v>145</v>
      </c>
      <c r="C20" s="42" t="s">
        <v>44</v>
      </c>
      <c r="D20" s="52">
        <v>1</v>
      </c>
    </row>
    <row r="21" spans="1:4" ht="47.25" hidden="1" x14ac:dyDescent="0.25">
      <c r="A21" s="69" t="s">
        <v>38</v>
      </c>
      <c r="B21" s="42" t="s">
        <v>145</v>
      </c>
      <c r="C21" s="72" t="s">
        <v>158</v>
      </c>
      <c r="D21" s="53">
        <v>3</v>
      </c>
    </row>
    <row r="22" spans="1:4" ht="15.75" hidden="1" x14ac:dyDescent="0.25">
      <c r="A22" s="69" t="s">
        <v>38</v>
      </c>
      <c r="B22" s="42" t="s">
        <v>145</v>
      </c>
      <c r="C22" s="42" t="s">
        <v>84</v>
      </c>
      <c r="D22" s="54">
        <v>3</v>
      </c>
    </row>
    <row r="23" spans="1:4" ht="15.75" hidden="1" x14ac:dyDescent="0.25">
      <c r="A23" s="69" t="s">
        <v>38</v>
      </c>
      <c r="B23" s="42" t="s">
        <v>147</v>
      </c>
      <c r="C23" s="42" t="s">
        <v>44</v>
      </c>
      <c r="D23" s="55">
        <v>1</v>
      </c>
    </row>
    <row r="24" spans="1:4" ht="15.75" hidden="1" x14ac:dyDescent="0.25">
      <c r="A24" s="69" t="s">
        <v>38</v>
      </c>
      <c r="B24" s="42" t="s">
        <v>147</v>
      </c>
      <c r="C24" s="42" t="s">
        <v>89</v>
      </c>
      <c r="D24" s="53" t="s">
        <v>124</v>
      </c>
    </row>
    <row r="25" spans="1:4" ht="47.25" hidden="1" x14ac:dyDescent="0.25">
      <c r="A25" s="69" t="s">
        <v>38</v>
      </c>
      <c r="B25" s="42" t="s">
        <v>148</v>
      </c>
      <c r="C25" s="72" t="s">
        <v>158</v>
      </c>
      <c r="D25" s="52">
        <v>1</v>
      </c>
    </row>
    <row r="26" spans="1:4" ht="15.75" hidden="1" x14ac:dyDescent="0.25">
      <c r="A26" s="69" t="s">
        <v>38</v>
      </c>
      <c r="B26" s="42" t="s">
        <v>149</v>
      </c>
      <c r="C26" s="42" t="s">
        <v>93</v>
      </c>
      <c r="D26" s="52">
        <v>1</v>
      </c>
    </row>
    <row r="27" spans="1:4" ht="15.75" hidden="1" x14ac:dyDescent="0.25">
      <c r="A27" s="69" t="s">
        <v>38</v>
      </c>
      <c r="B27" s="42" t="s">
        <v>150</v>
      </c>
      <c r="C27" s="42" t="s">
        <v>44</v>
      </c>
      <c r="D27" s="52">
        <v>1</v>
      </c>
    </row>
    <row r="28" spans="1:4" ht="15.75" hidden="1" x14ac:dyDescent="0.25">
      <c r="A28" s="69" t="s">
        <v>38</v>
      </c>
      <c r="B28" s="42" t="s">
        <v>151</v>
      </c>
      <c r="C28" s="42" t="s">
        <v>44</v>
      </c>
      <c r="D28" s="55">
        <v>1</v>
      </c>
    </row>
    <row r="29" spans="1:4" ht="47.25" hidden="1" x14ac:dyDescent="0.25">
      <c r="A29" s="69" t="s">
        <v>38</v>
      </c>
      <c r="B29" s="42" t="s">
        <v>152</v>
      </c>
      <c r="C29" s="72" t="s">
        <v>158</v>
      </c>
      <c r="D29" s="52">
        <v>1</v>
      </c>
    </row>
    <row r="30" spans="1:4" ht="31.5" hidden="1" x14ac:dyDescent="0.25">
      <c r="A30" s="69" t="s">
        <v>38</v>
      </c>
      <c r="B30" s="42" t="s">
        <v>153</v>
      </c>
      <c r="C30" s="42" t="s">
        <v>178</v>
      </c>
      <c r="D30" s="52">
        <v>1</v>
      </c>
    </row>
    <row r="31" spans="1:4" ht="15.75" hidden="1" x14ac:dyDescent="0.25">
      <c r="A31" s="69" t="s">
        <v>38</v>
      </c>
      <c r="B31" s="42" t="s">
        <v>154</v>
      </c>
      <c r="C31" s="42" t="s">
        <v>99</v>
      </c>
      <c r="D31" s="52">
        <v>1</v>
      </c>
    </row>
    <row r="32" spans="1:4" ht="15.75" hidden="1" x14ac:dyDescent="0.25">
      <c r="A32" s="69" t="s">
        <v>38</v>
      </c>
      <c r="B32" s="42" t="s">
        <v>155</v>
      </c>
      <c r="C32" s="42" t="s">
        <v>101</v>
      </c>
      <c r="D32" s="56" t="s">
        <v>123</v>
      </c>
    </row>
    <row r="33" spans="1:4" ht="47.25" hidden="1" x14ac:dyDescent="0.25">
      <c r="A33" s="69" t="s">
        <v>38</v>
      </c>
      <c r="B33" s="42" t="s">
        <v>156</v>
      </c>
      <c r="C33" s="72" t="s">
        <v>158</v>
      </c>
      <c r="D33" s="52">
        <v>1</v>
      </c>
    </row>
    <row r="34" spans="1:4" ht="47.25" hidden="1" x14ac:dyDescent="0.25">
      <c r="A34" s="69" t="s">
        <v>0</v>
      </c>
      <c r="B34" s="42" t="s">
        <v>4</v>
      </c>
      <c r="C34" s="73" t="s">
        <v>158</v>
      </c>
      <c r="D34" s="44">
        <v>1</v>
      </c>
    </row>
    <row r="35" spans="1:4" ht="15.75" hidden="1" x14ac:dyDescent="0.25">
      <c r="A35" s="69" t="s">
        <v>0</v>
      </c>
      <c r="B35" s="42" t="s">
        <v>4</v>
      </c>
      <c r="C35" s="42" t="s">
        <v>44</v>
      </c>
      <c r="D35" s="50">
        <v>3</v>
      </c>
    </row>
    <row r="36" spans="1:4" ht="15.75" hidden="1" x14ac:dyDescent="0.25">
      <c r="A36" s="69" t="s">
        <v>0</v>
      </c>
      <c r="B36" s="42" t="s">
        <v>4</v>
      </c>
      <c r="C36" s="74" t="s">
        <v>45</v>
      </c>
      <c r="D36" s="50">
        <v>3</v>
      </c>
    </row>
    <row r="37" spans="1:4" ht="47.25" hidden="1" x14ac:dyDescent="0.25">
      <c r="A37" s="69" t="s">
        <v>0</v>
      </c>
      <c r="B37" s="42" t="s">
        <v>159</v>
      </c>
      <c r="C37" s="73" t="s">
        <v>158</v>
      </c>
      <c r="D37" s="58">
        <v>1</v>
      </c>
    </row>
    <row r="38" spans="1:4" ht="47.25" hidden="1" x14ac:dyDescent="0.25">
      <c r="A38" s="69" t="s">
        <v>0</v>
      </c>
      <c r="B38" s="42" t="s">
        <v>160</v>
      </c>
      <c r="C38" s="73" t="s">
        <v>158</v>
      </c>
      <c r="D38" s="60">
        <v>1</v>
      </c>
    </row>
    <row r="39" spans="1:4" ht="15.75" hidden="1" x14ac:dyDescent="0.25">
      <c r="A39" s="69" t="s">
        <v>0</v>
      </c>
      <c r="B39" s="42" t="s">
        <v>131</v>
      </c>
      <c r="C39" s="42" t="s">
        <v>44</v>
      </c>
      <c r="D39" s="50">
        <v>1</v>
      </c>
    </row>
    <row r="40" spans="1:4" ht="47.25" hidden="1" x14ac:dyDescent="0.25">
      <c r="A40" s="69" t="s">
        <v>0</v>
      </c>
      <c r="B40" s="42" t="s">
        <v>161</v>
      </c>
      <c r="C40" s="73" t="s">
        <v>158</v>
      </c>
      <c r="D40" s="60">
        <v>1</v>
      </c>
    </row>
    <row r="41" spans="1:4" ht="47.25" hidden="1" x14ac:dyDescent="0.25">
      <c r="A41" s="69" t="s">
        <v>0</v>
      </c>
      <c r="B41" s="42" t="s">
        <v>132</v>
      </c>
      <c r="C41" s="73" t="s">
        <v>158</v>
      </c>
      <c r="D41" s="60">
        <v>1</v>
      </c>
    </row>
    <row r="42" spans="1:4" ht="47.25" hidden="1" x14ac:dyDescent="0.25">
      <c r="A42" s="69" t="s">
        <v>0</v>
      </c>
      <c r="B42" s="42" t="s">
        <v>133</v>
      </c>
      <c r="C42" s="72" t="s">
        <v>158</v>
      </c>
      <c r="D42" s="60">
        <v>1</v>
      </c>
    </row>
    <row r="43" spans="1:4" ht="47.25" hidden="1" x14ac:dyDescent="0.25">
      <c r="A43" s="69" t="s">
        <v>0</v>
      </c>
      <c r="B43" s="42" t="s">
        <v>134</v>
      </c>
      <c r="C43" s="72" t="s">
        <v>158</v>
      </c>
      <c r="D43" s="58">
        <v>1</v>
      </c>
    </row>
    <row r="44" spans="1:4" ht="15.75" hidden="1" x14ac:dyDescent="0.25">
      <c r="A44" s="69" t="s">
        <v>0</v>
      </c>
      <c r="B44" s="42" t="s">
        <v>134</v>
      </c>
      <c r="C44" s="42" t="s">
        <v>45</v>
      </c>
      <c r="D44" s="45">
        <v>3</v>
      </c>
    </row>
    <row r="45" spans="1:4" ht="15.75" hidden="1" x14ac:dyDescent="0.25">
      <c r="A45" s="69" t="s">
        <v>0</v>
      </c>
      <c r="B45" s="42" t="s">
        <v>135</v>
      </c>
      <c r="C45" s="42" t="s">
        <v>44</v>
      </c>
      <c r="D45" s="60">
        <v>1</v>
      </c>
    </row>
    <row r="46" spans="1:4" ht="15.75" hidden="1" x14ac:dyDescent="0.25">
      <c r="A46" s="69" t="s">
        <v>0</v>
      </c>
      <c r="B46" s="42" t="s">
        <v>135</v>
      </c>
      <c r="C46" s="72" t="s">
        <v>40</v>
      </c>
      <c r="D46" s="45">
        <v>3</v>
      </c>
    </row>
    <row r="47" spans="1:4" ht="47.25" hidden="1" x14ac:dyDescent="0.25">
      <c r="A47" s="69" t="s">
        <v>0</v>
      </c>
      <c r="B47" s="42" t="s">
        <v>136</v>
      </c>
      <c r="C47" s="72" t="s">
        <v>158</v>
      </c>
      <c r="D47" s="58">
        <v>1</v>
      </c>
    </row>
    <row r="48" spans="1:4" ht="47.25" hidden="1" x14ac:dyDescent="0.25">
      <c r="A48" s="69" t="s">
        <v>0</v>
      </c>
      <c r="B48" s="42" t="s">
        <v>137</v>
      </c>
      <c r="C48" s="72" t="s">
        <v>158</v>
      </c>
      <c r="D48" s="60">
        <v>1</v>
      </c>
    </row>
    <row r="49" spans="1:4" ht="15.75" hidden="1" x14ac:dyDescent="0.25">
      <c r="A49" s="69" t="s">
        <v>0</v>
      </c>
      <c r="B49" s="42" t="s">
        <v>137</v>
      </c>
      <c r="C49" s="72" t="s">
        <v>63</v>
      </c>
      <c r="D49" s="45">
        <v>3</v>
      </c>
    </row>
    <row r="50" spans="1:4" ht="15.75" hidden="1" x14ac:dyDescent="0.25">
      <c r="A50" s="69" t="s">
        <v>0</v>
      </c>
      <c r="B50" s="42" t="s">
        <v>137</v>
      </c>
      <c r="C50" s="42" t="s">
        <v>44</v>
      </c>
      <c r="D50" s="45">
        <v>3</v>
      </c>
    </row>
    <row r="51" spans="1:4" ht="47.25" hidden="1" x14ac:dyDescent="0.25">
      <c r="A51" s="69" t="s">
        <v>0</v>
      </c>
      <c r="B51" s="42" t="s">
        <v>138</v>
      </c>
      <c r="C51" s="72" t="s">
        <v>158</v>
      </c>
      <c r="D51" s="60">
        <v>1</v>
      </c>
    </row>
    <row r="52" spans="1:4" ht="15.75" hidden="1" x14ac:dyDescent="0.25">
      <c r="A52" s="69" t="s">
        <v>0</v>
      </c>
      <c r="B52" s="42" t="s">
        <v>138</v>
      </c>
      <c r="C52" s="42" t="s">
        <v>44</v>
      </c>
      <c r="D52" s="45">
        <v>3</v>
      </c>
    </row>
    <row r="53" spans="1:4" ht="47.25" hidden="1" x14ac:dyDescent="0.25">
      <c r="A53" s="69" t="s">
        <v>0</v>
      </c>
      <c r="B53" s="42" t="s">
        <v>139</v>
      </c>
      <c r="C53" s="72" t="s">
        <v>158</v>
      </c>
      <c r="D53" s="60">
        <v>1</v>
      </c>
    </row>
    <row r="54" spans="1:4" ht="47.25" hidden="1" x14ac:dyDescent="0.25">
      <c r="A54" s="69" t="s">
        <v>0</v>
      </c>
      <c r="B54" s="42" t="s">
        <v>162</v>
      </c>
      <c r="C54" s="72" t="s">
        <v>158</v>
      </c>
      <c r="D54" s="60">
        <v>1</v>
      </c>
    </row>
    <row r="55" spans="1:4" ht="47.25" hidden="1" x14ac:dyDescent="0.25">
      <c r="A55" s="69" t="s">
        <v>0</v>
      </c>
      <c r="B55" s="42" t="s">
        <v>140</v>
      </c>
      <c r="C55" s="72" t="s">
        <v>158</v>
      </c>
      <c r="D55" s="60">
        <v>1</v>
      </c>
    </row>
    <row r="56" spans="1:4" ht="47.25" hidden="1" x14ac:dyDescent="0.25">
      <c r="A56" s="69" t="s">
        <v>0</v>
      </c>
      <c r="B56" s="42" t="s">
        <v>141</v>
      </c>
      <c r="C56" s="72" t="s">
        <v>158</v>
      </c>
      <c r="D56" s="60">
        <v>1</v>
      </c>
    </row>
    <row r="57" spans="1:4" ht="15.75" hidden="1" x14ac:dyDescent="0.25">
      <c r="A57" s="69" t="s">
        <v>0</v>
      </c>
      <c r="B57" s="42" t="s">
        <v>141</v>
      </c>
      <c r="C57" s="72" t="s">
        <v>125</v>
      </c>
      <c r="D57" s="45">
        <v>3</v>
      </c>
    </row>
    <row r="58" spans="1:4" ht="15.75" x14ac:dyDescent="0.25">
      <c r="A58" s="69" t="s">
        <v>0</v>
      </c>
      <c r="B58" s="42" t="s">
        <v>141</v>
      </c>
      <c r="C58" s="75" t="s">
        <v>108</v>
      </c>
      <c r="D58" s="61"/>
    </row>
    <row r="59" spans="1:4" ht="47.25" hidden="1" x14ac:dyDescent="0.25">
      <c r="A59" s="69" t="s">
        <v>0</v>
      </c>
      <c r="B59" s="42" t="s">
        <v>142</v>
      </c>
      <c r="C59" s="72" t="s">
        <v>158</v>
      </c>
      <c r="D59" s="60">
        <v>1</v>
      </c>
    </row>
    <row r="60" spans="1:4" ht="15.75" x14ac:dyDescent="0.25">
      <c r="A60" s="69" t="s">
        <v>0</v>
      </c>
      <c r="B60" s="42" t="s">
        <v>142</v>
      </c>
      <c r="C60" s="71" t="s">
        <v>171</v>
      </c>
      <c r="D60" s="45"/>
    </row>
    <row r="61" spans="1:4" ht="16.5" thickBot="1" x14ac:dyDescent="0.3">
      <c r="A61" s="69" t="s">
        <v>0</v>
      </c>
      <c r="B61" s="42" t="s">
        <v>142</v>
      </c>
      <c r="C61" s="75" t="s">
        <v>108</v>
      </c>
      <c r="D61" s="59"/>
    </row>
    <row r="62" spans="1:4" ht="47.25" hidden="1" x14ac:dyDescent="0.25">
      <c r="A62" s="69" t="s">
        <v>0</v>
      </c>
      <c r="B62" s="42" t="s">
        <v>163</v>
      </c>
      <c r="C62" s="72" t="s">
        <v>158</v>
      </c>
      <c r="D62" s="60">
        <v>1</v>
      </c>
    </row>
    <row r="63" spans="1:4" ht="16.5" thickBot="1" x14ac:dyDescent="0.3">
      <c r="A63" s="69" t="s">
        <v>0</v>
      </c>
      <c r="B63" s="42" t="s">
        <v>163</v>
      </c>
      <c r="C63" s="75" t="s">
        <v>108</v>
      </c>
      <c r="D63" s="59"/>
    </row>
    <row r="64" spans="1:4" ht="47.25" hidden="1" x14ac:dyDescent="0.25">
      <c r="A64" s="69" t="s">
        <v>0</v>
      </c>
      <c r="B64" s="42" t="s">
        <v>143</v>
      </c>
      <c r="C64" s="72" t="s">
        <v>158</v>
      </c>
      <c r="D64" s="60">
        <v>1</v>
      </c>
    </row>
    <row r="65" spans="1:4" ht="15.75" hidden="1" x14ac:dyDescent="0.25">
      <c r="A65" s="69" t="s">
        <v>0</v>
      </c>
      <c r="B65" s="42" t="s">
        <v>143</v>
      </c>
      <c r="C65" s="42" t="s">
        <v>44</v>
      </c>
      <c r="D65" s="45">
        <v>3</v>
      </c>
    </row>
    <row r="66" spans="1:4" ht="16.5" thickBot="1" x14ac:dyDescent="0.3">
      <c r="A66" s="69" t="s">
        <v>0</v>
      </c>
      <c r="B66" s="42" t="s">
        <v>143</v>
      </c>
      <c r="C66" s="75" t="s">
        <v>108</v>
      </c>
      <c r="D66" s="59"/>
    </row>
    <row r="67" spans="1:4" ht="47.25" hidden="1" x14ac:dyDescent="0.25">
      <c r="A67" s="69" t="s">
        <v>0</v>
      </c>
      <c r="B67" s="72" t="s">
        <v>144</v>
      </c>
      <c r="C67" s="72" t="s">
        <v>158</v>
      </c>
      <c r="D67" s="60">
        <v>1</v>
      </c>
    </row>
    <row r="68" spans="1:4" ht="15.75" hidden="1" x14ac:dyDescent="0.25">
      <c r="A68" s="69" t="s">
        <v>0</v>
      </c>
      <c r="B68" s="72" t="s">
        <v>144</v>
      </c>
      <c r="C68" s="72" t="s">
        <v>44</v>
      </c>
      <c r="D68" s="45">
        <v>3</v>
      </c>
    </row>
    <row r="69" spans="1:4" ht="16.5" thickBot="1" x14ac:dyDescent="0.3">
      <c r="A69" s="69" t="s">
        <v>0</v>
      </c>
      <c r="B69" s="72" t="s">
        <v>144</v>
      </c>
      <c r="C69" s="76" t="s">
        <v>108</v>
      </c>
      <c r="D69" s="59"/>
    </row>
    <row r="70" spans="1:4" ht="47.25" hidden="1" x14ac:dyDescent="0.25">
      <c r="A70" s="69" t="s">
        <v>0</v>
      </c>
      <c r="B70" s="42" t="s">
        <v>145</v>
      </c>
      <c r="C70" s="72" t="s">
        <v>158</v>
      </c>
      <c r="D70" s="62">
        <v>1</v>
      </c>
    </row>
    <row r="71" spans="1:4" ht="15.75" hidden="1" x14ac:dyDescent="0.25">
      <c r="A71" s="69" t="s">
        <v>0</v>
      </c>
      <c r="B71" s="42" t="s">
        <v>145</v>
      </c>
      <c r="C71" s="42" t="s">
        <v>44</v>
      </c>
      <c r="D71" s="63">
        <v>3</v>
      </c>
    </row>
    <row r="72" spans="1:4" ht="15.75" x14ac:dyDescent="0.25">
      <c r="A72" s="69" t="s">
        <v>0</v>
      </c>
      <c r="B72" s="42" t="s">
        <v>145</v>
      </c>
      <c r="C72" s="42" t="s">
        <v>84</v>
      </c>
      <c r="D72" s="63"/>
    </row>
    <row r="73" spans="1:4" ht="15.75" x14ac:dyDescent="0.25">
      <c r="A73" s="69" t="s">
        <v>0</v>
      </c>
      <c r="B73" s="42" t="s">
        <v>145</v>
      </c>
      <c r="C73" s="42" t="s">
        <v>85</v>
      </c>
      <c r="D73" s="63"/>
    </row>
    <row r="74" spans="1:4" ht="15.75" x14ac:dyDescent="0.25">
      <c r="A74" s="69" t="s">
        <v>0</v>
      </c>
      <c r="B74" s="42" t="s">
        <v>145</v>
      </c>
      <c r="C74" s="42" t="s">
        <v>117</v>
      </c>
      <c r="D74" s="63"/>
    </row>
    <row r="75" spans="1:4" ht="15.75" x14ac:dyDescent="0.25">
      <c r="A75" s="69" t="s">
        <v>0</v>
      </c>
      <c r="B75" s="42" t="s">
        <v>145</v>
      </c>
      <c r="C75" s="75" t="s">
        <v>108</v>
      </c>
      <c r="D75" s="61"/>
    </row>
    <row r="76" spans="1:4" ht="47.25" hidden="1" x14ac:dyDescent="0.25">
      <c r="A76" s="69" t="s">
        <v>0</v>
      </c>
      <c r="B76" s="42" t="s">
        <v>146</v>
      </c>
      <c r="C76" s="72" t="s">
        <v>158</v>
      </c>
      <c r="D76" s="60">
        <v>1</v>
      </c>
    </row>
    <row r="77" spans="1:4" ht="15.75" x14ac:dyDescent="0.25">
      <c r="A77" s="69" t="s">
        <v>0</v>
      </c>
      <c r="B77" s="42" t="s">
        <v>146</v>
      </c>
      <c r="C77" s="42" t="s">
        <v>173</v>
      </c>
      <c r="D77" s="45"/>
    </row>
    <row r="78" spans="1:4" ht="15.75" x14ac:dyDescent="0.25">
      <c r="A78" s="69" t="s">
        <v>0</v>
      </c>
      <c r="B78" s="42" t="s">
        <v>146</v>
      </c>
      <c r="C78" s="42" t="s">
        <v>41</v>
      </c>
      <c r="D78" s="45"/>
    </row>
    <row r="79" spans="1:4" ht="16.5" thickBot="1" x14ac:dyDescent="0.3">
      <c r="A79" s="69" t="s">
        <v>0</v>
      </c>
      <c r="B79" s="42" t="s">
        <v>146</v>
      </c>
      <c r="C79" s="75" t="s">
        <v>108</v>
      </c>
      <c r="D79" s="59"/>
    </row>
    <row r="80" spans="1:4" ht="47.25" hidden="1" x14ac:dyDescent="0.25">
      <c r="A80" s="69" t="s">
        <v>0</v>
      </c>
      <c r="B80" s="42" t="s">
        <v>147</v>
      </c>
      <c r="C80" s="72" t="s">
        <v>158</v>
      </c>
      <c r="D80" s="58">
        <v>1</v>
      </c>
    </row>
    <row r="81" spans="1:4" ht="15.75" hidden="1" x14ac:dyDescent="0.25">
      <c r="A81" s="69" t="s">
        <v>0</v>
      </c>
      <c r="B81" s="42" t="s">
        <v>147</v>
      </c>
      <c r="C81" s="42" t="s">
        <v>44</v>
      </c>
      <c r="D81" s="45">
        <v>3</v>
      </c>
    </row>
    <row r="82" spans="1:4" ht="15.75" hidden="1" x14ac:dyDescent="0.25">
      <c r="A82" s="69" t="s">
        <v>0</v>
      </c>
      <c r="B82" s="42" t="s">
        <v>147</v>
      </c>
      <c r="C82" s="42" t="s">
        <v>89</v>
      </c>
      <c r="D82" s="45" t="s">
        <v>124</v>
      </c>
    </row>
    <row r="83" spans="1:4" ht="16.5" thickBot="1" x14ac:dyDescent="0.3">
      <c r="A83" s="69" t="s">
        <v>0</v>
      </c>
      <c r="B83" s="42" t="s">
        <v>147</v>
      </c>
      <c r="C83" s="75" t="s">
        <v>108</v>
      </c>
      <c r="D83" s="59"/>
    </row>
    <row r="84" spans="1:4" ht="47.25" hidden="1" x14ac:dyDescent="0.25">
      <c r="A84" s="69" t="s">
        <v>0</v>
      </c>
      <c r="B84" s="42" t="s">
        <v>164</v>
      </c>
      <c r="C84" s="72" t="s">
        <v>158</v>
      </c>
      <c r="D84" s="60">
        <v>1</v>
      </c>
    </row>
    <row r="85" spans="1:4" ht="16.5" thickBot="1" x14ac:dyDescent="0.3">
      <c r="A85" s="69" t="s">
        <v>0</v>
      </c>
      <c r="B85" s="42" t="s">
        <v>164</v>
      </c>
      <c r="C85" s="75" t="s">
        <v>108</v>
      </c>
      <c r="D85" s="59"/>
    </row>
    <row r="86" spans="1:4" ht="47.25" hidden="1" x14ac:dyDescent="0.25">
      <c r="A86" s="69" t="s">
        <v>0</v>
      </c>
      <c r="B86" s="42" t="s">
        <v>148</v>
      </c>
      <c r="C86" s="72" t="s">
        <v>158</v>
      </c>
      <c r="D86" s="60">
        <v>1</v>
      </c>
    </row>
    <row r="87" spans="1:4" ht="16.5" thickBot="1" x14ac:dyDescent="0.3">
      <c r="A87" s="69" t="s">
        <v>0</v>
      </c>
      <c r="B87" s="42" t="s">
        <v>148</v>
      </c>
      <c r="C87" s="75" t="s">
        <v>108</v>
      </c>
      <c r="D87" s="59"/>
    </row>
    <row r="88" spans="1:4" ht="47.25" hidden="1" x14ac:dyDescent="0.25">
      <c r="A88" s="69" t="s">
        <v>0</v>
      </c>
      <c r="B88" s="42" t="s">
        <v>149</v>
      </c>
      <c r="C88" s="72" t="s">
        <v>158</v>
      </c>
      <c r="D88" s="60">
        <v>1</v>
      </c>
    </row>
    <row r="89" spans="1:4" ht="15.75" hidden="1" x14ac:dyDescent="0.25">
      <c r="A89" s="69" t="s">
        <v>0</v>
      </c>
      <c r="B89" s="42" t="s">
        <v>149</v>
      </c>
      <c r="C89" s="42" t="s">
        <v>93</v>
      </c>
      <c r="D89" s="45" t="s">
        <v>123</v>
      </c>
    </row>
    <row r="90" spans="1:4" ht="15.75" x14ac:dyDescent="0.25">
      <c r="A90" s="69" t="s">
        <v>0</v>
      </c>
      <c r="B90" s="42" t="s">
        <v>149</v>
      </c>
      <c r="C90" s="75" t="s">
        <v>108</v>
      </c>
      <c r="D90" s="61"/>
    </row>
    <row r="91" spans="1:4" ht="47.25" hidden="1" x14ac:dyDescent="0.25">
      <c r="A91" s="69" t="s">
        <v>0</v>
      </c>
      <c r="B91" s="42" t="s">
        <v>150</v>
      </c>
      <c r="C91" s="72" t="s">
        <v>158</v>
      </c>
      <c r="D91" s="60">
        <v>1</v>
      </c>
    </row>
    <row r="92" spans="1:4" ht="15.75" hidden="1" x14ac:dyDescent="0.25">
      <c r="A92" s="69" t="s">
        <v>0</v>
      </c>
      <c r="B92" s="42" t="s">
        <v>150</v>
      </c>
      <c r="C92" s="42" t="s">
        <v>44</v>
      </c>
      <c r="D92" s="45">
        <v>3</v>
      </c>
    </row>
    <row r="93" spans="1:4" ht="15.75" x14ac:dyDescent="0.25">
      <c r="A93" s="69" t="s">
        <v>0</v>
      </c>
      <c r="B93" s="42" t="s">
        <v>150</v>
      </c>
      <c r="C93" s="42" t="s">
        <v>41</v>
      </c>
      <c r="D93" s="45"/>
    </row>
    <row r="94" spans="1:4" ht="16.5" thickBot="1" x14ac:dyDescent="0.3">
      <c r="A94" s="69" t="s">
        <v>0</v>
      </c>
      <c r="B94" s="42" t="s">
        <v>150</v>
      </c>
      <c r="C94" s="75" t="s">
        <v>108</v>
      </c>
      <c r="D94" s="59"/>
    </row>
    <row r="95" spans="1:4" ht="47.25" hidden="1" x14ac:dyDescent="0.25">
      <c r="A95" s="69" t="s">
        <v>0</v>
      </c>
      <c r="B95" s="42" t="s">
        <v>151</v>
      </c>
      <c r="C95" s="72" t="s">
        <v>158</v>
      </c>
      <c r="D95" s="60">
        <v>1</v>
      </c>
    </row>
    <row r="96" spans="1:4" ht="15.75" hidden="1" x14ac:dyDescent="0.25">
      <c r="A96" s="69" t="s">
        <v>0</v>
      </c>
      <c r="B96" s="42" t="s">
        <v>151</v>
      </c>
      <c r="C96" s="42" t="s">
        <v>44</v>
      </c>
      <c r="D96" s="45">
        <v>3</v>
      </c>
    </row>
    <row r="97" spans="1:4" ht="15.75" x14ac:dyDescent="0.25">
      <c r="A97" s="69" t="s">
        <v>0</v>
      </c>
      <c r="B97" s="42" t="s">
        <v>151</v>
      </c>
      <c r="C97" s="75" t="s">
        <v>108</v>
      </c>
      <c r="D97" s="61"/>
    </row>
    <row r="98" spans="1:4" ht="47.25" hidden="1" x14ac:dyDescent="0.25">
      <c r="A98" s="69" t="s">
        <v>0</v>
      </c>
      <c r="B98" s="42" t="s">
        <v>152</v>
      </c>
      <c r="C98" s="72" t="s">
        <v>158</v>
      </c>
      <c r="D98" s="60">
        <v>1</v>
      </c>
    </row>
    <row r="99" spans="1:4" ht="15.75" x14ac:dyDescent="0.25">
      <c r="A99" s="69" t="s">
        <v>0</v>
      </c>
      <c r="B99" s="42" t="s">
        <v>152</v>
      </c>
      <c r="C99" s="75" t="s">
        <v>108</v>
      </c>
      <c r="D99" s="61"/>
    </row>
    <row r="100" spans="1:4" ht="47.25" hidden="1" x14ac:dyDescent="0.25">
      <c r="A100" s="69" t="s">
        <v>0</v>
      </c>
      <c r="B100" s="42" t="s">
        <v>153</v>
      </c>
      <c r="C100" s="72" t="s">
        <v>158</v>
      </c>
      <c r="D100" s="60">
        <v>1</v>
      </c>
    </row>
    <row r="101" spans="1:4" ht="15.75" hidden="1" x14ac:dyDescent="0.25">
      <c r="A101" s="69" t="s">
        <v>0</v>
      </c>
      <c r="B101" s="42" t="s">
        <v>153</v>
      </c>
      <c r="C101" s="42" t="s">
        <v>44</v>
      </c>
      <c r="D101" s="45">
        <v>3</v>
      </c>
    </row>
    <row r="102" spans="1:4" ht="15.75" hidden="1" x14ac:dyDescent="0.25">
      <c r="A102" s="69" t="s">
        <v>0</v>
      </c>
      <c r="B102" s="42" t="s">
        <v>153</v>
      </c>
      <c r="C102" s="42" t="s">
        <v>76</v>
      </c>
      <c r="D102" s="45">
        <v>3</v>
      </c>
    </row>
    <row r="103" spans="1:4" ht="15.75" hidden="1" x14ac:dyDescent="0.25">
      <c r="A103" s="69" t="s">
        <v>0</v>
      </c>
      <c r="B103" s="42" t="s">
        <v>153</v>
      </c>
      <c r="C103" s="42" t="s">
        <v>130</v>
      </c>
      <c r="D103" s="45" t="s">
        <v>123</v>
      </c>
    </row>
    <row r="104" spans="1:4" ht="16.5" thickBot="1" x14ac:dyDescent="0.3">
      <c r="A104" s="69" t="s">
        <v>0</v>
      </c>
      <c r="B104" s="42" t="s">
        <v>153</v>
      </c>
      <c r="C104" s="75" t="s">
        <v>108</v>
      </c>
      <c r="D104" s="59"/>
    </row>
    <row r="105" spans="1:4" ht="15.75" hidden="1" x14ac:dyDescent="0.25">
      <c r="A105" s="69" t="s">
        <v>0</v>
      </c>
      <c r="B105" s="42" t="s">
        <v>154</v>
      </c>
      <c r="C105" s="72" t="s">
        <v>99</v>
      </c>
      <c r="D105" s="58">
        <v>1</v>
      </c>
    </row>
    <row r="106" spans="1:4" ht="15.75" x14ac:dyDescent="0.25">
      <c r="A106" s="69" t="s">
        <v>0</v>
      </c>
      <c r="B106" s="42" t="s">
        <v>154</v>
      </c>
      <c r="C106" s="76" t="s">
        <v>108</v>
      </c>
      <c r="D106" s="61"/>
    </row>
    <row r="107" spans="1:4" ht="47.25" hidden="1" x14ac:dyDescent="0.25">
      <c r="A107" s="69" t="s">
        <v>0</v>
      </c>
      <c r="B107" s="42" t="s">
        <v>155</v>
      </c>
      <c r="C107" s="72" t="s">
        <v>158</v>
      </c>
      <c r="D107" s="60">
        <v>1</v>
      </c>
    </row>
    <row r="108" spans="1:4" ht="15.75" hidden="1" x14ac:dyDescent="0.25">
      <c r="A108" s="69" t="s">
        <v>0</v>
      </c>
      <c r="B108" s="42" t="s">
        <v>155</v>
      </c>
      <c r="C108" s="42" t="s">
        <v>101</v>
      </c>
      <c r="D108" s="45" t="s">
        <v>123</v>
      </c>
    </row>
    <row r="109" spans="1:4" ht="15.75" x14ac:dyDescent="0.25">
      <c r="A109" s="69" t="s">
        <v>0</v>
      </c>
      <c r="B109" s="42" t="s">
        <v>155</v>
      </c>
      <c r="C109" s="42" t="s">
        <v>169</v>
      </c>
      <c r="D109" s="45"/>
    </row>
    <row r="110" spans="1:4" ht="15.75" x14ac:dyDescent="0.25">
      <c r="A110" s="69" t="s">
        <v>0</v>
      </c>
      <c r="B110" s="42" t="s">
        <v>155</v>
      </c>
      <c r="C110" s="42" t="s">
        <v>102</v>
      </c>
      <c r="D110" s="45"/>
    </row>
    <row r="111" spans="1:4" ht="15.75" x14ac:dyDescent="0.25">
      <c r="A111" s="69" t="s">
        <v>0</v>
      </c>
      <c r="B111" s="42" t="s">
        <v>155</v>
      </c>
      <c r="C111" s="42" t="s">
        <v>103</v>
      </c>
      <c r="D111" s="45"/>
    </row>
    <row r="112" spans="1:4" ht="16.5" thickBot="1" x14ac:dyDescent="0.3">
      <c r="A112" s="69" t="s">
        <v>0</v>
      </c>
      <c r="B112" s="42" t="s">
        <v>155</v>
      </c>
      <c r="C112" s="75" t="s">
        <v>108</v>
      </c>
      <c r="D112" s="59"/>
    </row>
    <row r="113" spans="1:4" ht="47.25" hidden="1" x14ac:dyDescent="0.25">
      <c r="A113" s="69" t="s">
        <v>0</v>
      </c>
      <c r="B113" s="42" t="s">
        <v>156</v>
      </c>
      <c r="C113" s="72" t="s">
        <v>158</v>
      </c>
      <c r="D113" s="58">
        <v>1</v>
      </c>
    </row>
    <row r="114" spans="1:4" ht="15.75" x14ac:dyDescent="0.25">
      <c r="A114" s="69" t="s">
        <v>0</v>
      </c>
      <c r="B114" s="42" t="s">
        <v>156</v>
      </c>
      <c r="C114" s="75" t="s">
        <v>108</v>
      </c>
      <c r="D114" s="61"/>
    </row>
    <row r="115" spans="1:4" ht="47.25" hidden="1" x14ac:dyDescent="0.25">
      <c r="A115" s="69" t="s">
        <v>181</v>
      </c>
      <c r="B115" s="72" t="s">
        <v>4</v>
      </c>
      <c r="C115" s="73" t="s">
        <v>158</v>
      </c>
      <c r="D115" s="44">
        <v>1</v>
      </c>
    </row>
    <row r="116" spans="1:4" ht="15.75" hidden="1" x14ac:dyDescent="0.25">
      <c r="A116" s="69" t="s">
        <v>181</v>
      </c>
      <c r="B116" s="72" t="s">
        <v>4</v>
      </c>
      <c r="C116" s="42" t="s">
        <v>44</v>
      </c>
      <c r="D116" s="50">
        <v>3</v>
      </c>
    </row>
    <row r="117" spans="1:4" ht="15.75" hidden="1" x14ac:dyDescent="0.25">
      <c r="A117" s="69" t="s">
        <v>181</v>
      </c>
      <c r="B117" s="72" t="s">
        <v>4</v>
      </c>
      <c r="C117" s="74" t="s">
        <v>45</v>
      </c>
      <c r="D117" s="50">
        <v>3</v>
      </c>
    </row>
    <row r="118" spans="1:4" ht="15.75" x14ac:dyDescent="0.25">
      <c r="A118" s="69" t="s">
        <v>181</v>
      </c>
      <c r="B118" s="72" t="s">
        <v>4</v>
      </c>
      <c r="C118" s="74" t="s">
        <v>166</v>
      </c>
      <c r="D118" s="50"/>
    </row>
    <row r="119" spans="1:4" ht="15.75" x14ac:dyDescent="0.25">
      <c r="A119" s="69" t="s">
        <v>181</v>
      </c>
      <c r="B119" s="72" t="s">
        <v>4</v>
      </c>
      <c r="C119" s="74" t="s">
        <v>167</v>
      </c>
      <c r="D119" s="50"/>
    </row>
    <row r="120" spans="1:4" ht="47.25" x14ac:dyDescent="0.25">
      <c r="A120" s="69" t="s">
        <v>181</v>
      </c>
      <c r="B120" s="72" t="s">
        <v>4</v>
      </c>
      <c r="C120" s="77" t="s">
        <v>180</v>
      </c>
      <c r="D120" s="50"/>
    </row>
    <row r="121" spans="1:4" ht="15.75" x14ac:dyDescent="0.25">
      <c r="A121" s="69" t="s">
        <v>181</v>
      </c>
      <c r="B121" s="72" t="s">
        <v>4</v>
      </c>
      <c r="C121" s="74" t="s">
        <v>169</v>
      </c>
      <c r="D121" s="50"/>
    </row>
    <row r="122" spans="1:4" ht="15.75" x14ac:dyDescent="0.25">
      <c r="A122" s="69" t="s">
        <v>181</v>
      </c>
      <c r="B122" s="72" t="s">
        <v>4</v>
      </c>
      <c r="C122" s="74" t="s">
        <v>48</v>
      </c>
      <c r="D122" s="50"/>
    </row>
    <row r="123" spans="1:4" ht="15.75" x14ac:dyDescent="0.25">
      <c r="A123" s="69" t="s">
        <v>181</v>
      </c>
      <c r="B123" s="72" t="s">
        <v>4</v>
      </c>
      <c r="C123" s="42" t="s">
        <v>172</v>
      </c>
      <c r="D123" s="50"/>
    </row>
    <row r="124" spans="1:4" ht="16.5" thickBot="1" x14ac:dyDescent="0.3">
      <c r="A124" s="69" t="s">
        <v>181</v>
      </c>
      <c r="B124" s="72" t="s">
        <v>4</v>
      </c>
      <c r="C124" s="75" t="s">
        <v>108</v>
      </c>
      <c r="D124" s="57"/>
    </row>
    <row r="125" spans="1:4" ht="47.25" hidden="1" x14ac:dyDescent="0.25">
      <c r="A125" s="69" t="s">
        <v>181</v>
      </c>
      <c r="B125" s="42" t="s">
        <v>159</v>
      </c>
      <c r="C125" s="73" t="s">
        <v>158</v>
      </c>
      <c r="D125" s="58">
        <v>1</v>
      </c>
    </row>
    <row r="126" spans="1:4" ht="16.5" thickBot="1" x14ac:dyDescent="0.3">
      <c r="A126" s="69" t="s">
        <v>181</v>
      </c>
      <c r="B126" s="42" t="s">
        <v>159</v>
      </c>
      <c r="C126" s="75" t="s">
        <v>108</v>
      </c>
      <c r="D126" s="59"/>
    </row>
    <row r="127" spans="1:4" ht="47.25" hidden="1" x14ac:dyDescent="0.25">
      <c r="A127" s="69" t="s">
        <v>181</v>
      </c>
      <c r="B127" s="42" t="s">
        <v>160</v>
      </c>
      <c r="C127" s="72" t="s">
        <v>158</v>
      </c>
      <c r="D127" s="60">
        <v>1</v>
      </c>
    </row>
    <row r="128" spans="1:4" ht="16.5" thickBot="1" x14ac:dyDescent="0.3">
      <c r="A128" s="69" t="s">
        <v>181</v>
      </c>
      <c r="B128" s="42" t="s">
        <v>160</v>
      </c>
      <c r="C128" s="75" t="s">
        <v>108</v>
      </c>
      <c r="D128" s="59"/>
    </row>
    <row r="129" spans="1:4" ht="15.75" hidden="1" x14ac:dyDescent="0.25">
      <c r="A129" s="69" t="s">
        <v>181</v>
      </c>
      <c r="B129" s="42" t="s">
        <v>131</v>
      </c>
      <c r="C129" s="42" t="s">
        <v>44</v>
      </c>
      <c r="D129" s="50">
        <v>1</v>
      </c>
    </row>
    <row r="130" spans="1:4" ht="16.5" thickBot="1" x14ac:dyDescent="0.3">
      <c r="A130" s="69" t="s">
        <v>181</v>
      </c>
      <c r="B130" s="42" t="s">
        <v>131</v>
      </c>
      <c r="C130" s="75" t="s">
        <v>108</v>
      </c>
      <c r="D130" s="59"/>
    </row>
    <row r="131" spans="1:4" ht="47.25" hidden="1" x14ac:dyDescent="0.25">
      <c r="A131" s="69" t="s">
        <v>181</v>
      </c>
      <c r="B131" s="42" t="s">
        <v>161</v>
      </c>
      <c r="C131" s="72" t="s">
        <v>158</v>
      </c>
      <c r="D131" s="60">
        <v>1</v>
      </c>
    </row>
    <row r="132" spans="1:4" ht="16.5" thickBot="1" x14ac:dyDescent="0.3">
      <c r="A132" s="69" t="s">
        <v>181</v>
      </c>
      <c r="B132" s="42" t="s">
        <v>161</v>
      </c>
      <c r="C132" s="75" t="s">
        <v>108</v>
      </c>
      <c r="D132" s="64"/>
    </row>
    <row r="133" spans="1:4" ht="47.25" hidden="1" x14ac:dyDescent="0.25">
      <c r="A133" s="69" t="s">
        <v>181</v>
      </c>
      <c r="B133" s="42" t="s">
        <v>132</v>
      </c>
      <c r="C133" s="72" t="s">
        <v>158</v>
      </c>
      <c r="D133" s="60">
        <v>1</v>
      </c>
    </row>
    <row r="134" spans="1:4" ht="15.75" x14ac:dyDescent="0.25">
      <c r="A134" s="69" t="s">
        <v>181</v>
      </c>
      <c r="B134" s="42" t="s">
        <v>132</v>
      </c>
      <c r="C134" s="75" t="s">
        <v>108</v>
      </c>
      <c r="D134" s="61"/>
    </row>
    <row r="135" spans="1:4" ht="47.25" hidden="1" x14ac:dyDescent="0.25">
      <c r="A135" s="69" t="s">
        <v>181</v>
      </c>
      <c r="B135" s="42" t="s">
        <v>133</v>
      </c>
      <c r="C135" s="72" t="s">
        <v>158</v>
      </c>
      <c r="D135" s="60">
        <v>1</v>
      </c>
    </row>
    <row r="136" spans="1:4" ht="15.75" x14ac:dyDescent="0.25">
      <c r="A136" s="69" t="s">
        <v>181</v>
      </c>
      <c r="B136" s="42" t="s">
        <v>133</v>
      </c>
      <c r="C136" s="42" t="s">
        <v>54</v>
      </c>
      <c r="D136" s="45"/>
    </row>
    <row r="137" spans="1:4" ht="16.5" thickBot="1" x14ac:dyDescent="0.3">
      <c r="A137" s="69" t="s">
        <v>181</v>
      </c>
      <c r="B137" s="42" t="s">
        <v>133</v>
      </c>
      <c r="C137" s="75" t="s">
        <v>108</v>
      </c>
      <c r="D137" s="59"/>
    </row>
    <row r="138" spans="1:4" ht="47.25" hidden="1" x14ac:dyDescent="0.25">
      <c r="A138" s="69" t="s">
        <v>181</v>
      </c>
      <c r="B138" s="42" t="s">
        <v>134</v>
      </c>
      <c r="C138" s="72" t="s">
        <v>158</v>
      </c>
      <c r="D138" s="58">
        <v>1</v>
      </c>
    </row>
    <row r="139" spans="1:4" ht="15.75" hidden="1" x14ac:dyDescent="0.25">
      <c r="A139" s="69" t="s">
        <v>181</v>
      </c>
      <c r="B139" s="42" t="s">
        <v>134</v>
      </c>
      <c r="C139" s="42" t="s">
        <v>45</v>
      </c>
      <c r="D139" s="45">
        <v>3</v>
      </c>
    </row>
    <row r="140" spans="1:4" ht="15.75" x14ac:dyDescent="0.25">
      <c r="A140" s="69" t="s">
        <v>181</v>
      </c>
      <c r="B140" s="42" t="s">
        <v>134</v>
      </c>
      <c r="C140" s="42" t="s">
        <v>167</v>
      </c>
      <c r="D140" s="45"/>
    </row>
    <row r="141" spans="1:4" ht="15.75" x14ac:dyDescent="0.25">
      <c r="A141" s="69" t="s">
        <v>181</v>
      </c>
      <c r="B141" s="42" t="s">
        <v>134</v>
      </c>
      <c r="C141" s="42" t="s">
        <v>57</v>
      </c>
      <c r="D141" s="45"/>
    </row>
    <row r="142" spans="1:4" ht="15.75" x14ac:dyDescent="0.25">
      <c r="A142" s="69" t="s">
        <v>181</v>
      </c>
      <c r="B142" s="42" t="s">
        <v>134</v>
      </c>
      <c r="C142" s="42" t="s">
        <v>166</v>
      </c>
      <c r="D142" s="45"/>
    </row>
    <row r="143" spans="1:4" ht="15.75" x14ac:dyDescent="0.25">
      <c r="A143" s="69" t="s">
        <v>181</v>
      </c>
      <c r="B143" s="42" t="s">
        <v>134</v>
      </c>
      <c r="C143" s="42" t="s">
        <v>44</v>
      </c>
      <c r="D143" s="45"/>
    </row>
    <row r="144" spans="1:4" ht="16.5" thickBot="1" x14ac:dyDescent="0.3">
      <c r="A144" s="69" t="s">
        <v>181</v>
      </c>
      <c r="B144" s="42" t="s">
        <v>134</v>
      </c>
      <c r="C144" s="75" t="s">
        <v>108</v>
      </c>
      <c r="D144" s="59"/>
    </row>
    <row r="145" spans="1:4" ht="15.75" hidden="1" x14ac:dyDescent="0.25">
      <c r="A145" s="69" t="s">
        <v>181</v>
      </c>
      <c r="B145" s="42" t="s">
        <v>135</v>
      </c>
      <c r="C145" s="42" t="s">
        <v>44</v>
      </c>
      <c r="D145" s="60">
        <v>1</v>
      </c>
    </row>
    <row r="146" spans="1:4" ht="15.75" hidden="1" x14ac:dyDescent="0.25">
      <c r="A146" s="69" t="s">
        <v>181</v>
      </c>
      <c r="B146" s="42" t="s">
        <v>135</v>
      </c>
      <c r="C146" s="72" t="s">
        <v>40</v>
      </c>
      <c r="D146" s="45">
        <v>3</v>
      </c>
    </row>
    <row r="147" spans="1:4" ht="16.5" thickBot="1" x14ac:dyDescent="0.3">
      <c r="A147" s="69" t="s">
        <v>181</v>
      </c>
      <c r="B147" s="42" t="s">
        <v>135</v>
      </c>
      <c r="C147" s="75" t="s">
        <v>108</v>
      </c>
      <c r="D147" s="59"/>
    </row>
    <row r="148" spans="1:4" ht="47.25" hidden="1" x14ac:dyDescent="0.25">
      <c r="A148" s="69" t="s">
        <v>181</v>
      </c>
      <c r="B148" s="42" t="s">
        <v>136</v>
      </c>
      <c r="C148" s="72" t="s">
        <v>158</v>
      </c>
      <c r="D148" s="60">
        <v>1</v>
      </c>
    </row>
    <row r="149" spans="1:4" ht="16.5" thickBot="1" x14ac:dyDescent="0.3">
      <c r="A149" s="69" t="s">
        <v>181</v>
      </c>
      <c r="B149" s="42" t="s">
        <v>136</v>
      </c>
      <c r="C149" s="75" t="s">
        <v>108</v>
      </c>
      <c r="D149" s="59"/>
    </row>
    <row r="150" spans="1:4" ht="47.25" hidden="1" x14ac:dyDescent="0.25">
      <c r="A150" s="69" t="s">
        <v>181</v>
      </c>
      <c r="B150" s="42" t="s">
        <v>137</v>
      </c>
      <c r="C150" s="72" t="s">
        <v>158</v>
      </c>
      <c r="D150" s="60">
        <v>1</v>
      </c>
    </row>
    <row r="151" spans="1:4" ht="15.75" hidden="1" x14ac:dyDescent="0.25">
      <c r="A151" s="69" t="s">
        <v>181</v>
      </c>
      <c r="B151" s="42" t="s">
        <v>137</v>
      </c>
      <c r="C151" s="42" t="s">
        <v>44</v>
      </c>
      <c r="D151" s="45">
        <v>3</v>
      </c>
    </row>
    <row r="152" spans="1:4" ht="15.75" x14ac:dyDescent="0.25">
      <c r="A152" s="69" t="s">
        <v>181</v>
      </c>
      <c r="B152" s="42" t="s">
        <v>137</v>
      </c>
      <c r="C152" s="72" t="s">
        <v>63</v>
      </c>
      <c r="D152" s="45"/>
    </row>
    <row r="153" spans="1:4" ht="16.5" thickBot="1" x14ac:dyDescent="0.3">
      <c r="A153" s="69" t="s">
        <v>181</v>
      </c>
      <c r="B153" s="42" t="s">
        <v>137</v>
      </c>
      <c r="C153" s="75" t="s">
        <v>108</v>
      </c>
      <c r="D153" s="59"/>
    </row>
    <row r="154" spans="1:4" ht="47.25" hidden="1" x14ac:dyDescent="0.25">
      <c r="A154" s="69" t="s">
        <v>181</v>
      </c>
      <c r="B154" s="42" t="s">
        <v>138</v>
      </c>
      <c r="C154" s="72" t="s">
        <v>158</v>
      </c>
      <c r="D154" s="60">
        <v>1</v>
      </c>
    </row>
    <row r="155" spans="1:4" ht="15.75" x14ac:dyDescent="0.25">
      <c r="A155" s="69" t="s">
        <v>181</v>
      </c>
      <c r="B155" s="42" t="s">
        <v>138</v>
      </c>
      <c r="C155" s="42" t="s">
        <v>45</v>
      </c>
      <c r="D155" s="45"/>
    </row>
    <row r="156" spans="1:4" ht="15.75" x14ac:dyDescent="0.25">
      <c r="A156" s="69" t="s">
        <v>181</v>
      </c>
      <c r="B156" s="42" t="s">
        <v>138</v>
      </c>
      <c r="C156" s="42" t="s">
        <v>44</v>
      </c>
      <c r="D156" s="45"/>
    </row>
    <row r="157" spans="1:4" ht="15.75" x14ac:dyDescent="0.25">
      <c r="A157" s="69" t="s">
        <v>181</v>
      </c>
      <c r="B157" s="42" t="s">
        <v>138</v>
      </c>
      <c r="C157" s="42" t="s">
        <v>65</v>
      </c>
      <c r="D157" s="45"/>
    </row>
    <row r="158" spans="1:4" ht="15.75" x14ac:dyDescent="0.25">
      <c r="A158" s="69" t="s">
        <v>181</v>
      </c>
      <c r="B158" s="42" t="s">
        <v>138</v>
      </c>
      <c r="C158" s="42" t="s">
        <v>128</v>
      </c>
      <c r="D158" s="45"/>
    </row>
    <row r="159" spans="1:4" ht="15.75" x14ac:dyDescent="0.25">
      <c r="A159" s="69" t="s">
        <v>181</v>
      </c>
      <c r="B159" s="42" t="s">
        <v>138</v>
      </c>
      <c r="C159" s="42" t="s">
        <v>67</v>
      </c>
      <c r="D159" s="45"/>
    </row>
    <row r="160" spans="1:4" ht="15.75" x14ac:dyDescent="0.25">
      <c r="A160" s="69" t="s">
        <v>181</v>
      </c>
      <c r="B160" s="42" t="s">
        <v>138</v>
      </c>
      <c r="C160" s="42" t="s">
        <v>68</v>
      </c>
      <c r="D160" s="45"/>
    </row>
    <row r="161" spans="1:4" ht="16.5" thickBot="1" x14ac:dyDescent="0.3">
      <c r="A161" s="69" t="s">
        <v>181</v>
      </c>
      <c r="B161" s="42" t="s">
        <v>138</v>
      </c>
      <c r="C161" s="75" t="s">
        <v>108</v>
      </c>
      <c r="D161" s="59"/>
    </row>
    <row r="162" spans="1:4" ht="47.25" hidden="1" x14ac:dyDescent="0.25">
      <c r="A162" s="69" t="s">
        <v>181</v>
      </c>
      <c r="B162" s="42" t="s">
        <v>139</v>
      </c>
      <c r="C162" s="72" t="s">
        <v>158</v>
      </c>
      <c r="D162" s="58">
        <v>1</v>
      </c>
    </row>
    <row r="163" spans="1:4" ht="15.75" x14ac:dyDescent="0.25">
      <c r="A163" s="69" t="s">
        <v>181</v>
      </c>
      <c r="B163" s="42" t="s">
        <v>139</v>
      </c>
      <c r="C163" s="75" t="s">
        <v>108</v>
      </c>
      <c r="D163" s="61"/>
    </row>
    <row r="164" spans="1:4" ht="47.25" hidden="1" x14ac:dyDescent="0.25">
      <c r="A164" s="69" t="s">
        <v>181</v>
      </c>
      <c r="B164" s="42" t="s">
        <v>162</v>
      </c>
      <c r="C164" s="72" t="s">
        <v>158</v>
      </c>
      <c r="D164" s="60">
        <v>1</v>
      </c>
    </row>
    <row r="165" spans="1:4" ht="16.5" thickBot="1" x14ac:dyDescent="0.3">
      <c r="A165" s="69" t="s">
        <v>181</v>
      </c>
      <c r="B165" s="42" t="s">
        <v>162</v>
      </c>
      <c r="C165" s="75" t="s">
        <v>108</v>
      </c>
      <c r="D165" s="59"/>
    </row>
    <row r="166" spans="1:4" ht="47.25" hidden="1" x14ac:dyDescent="0.25">
      <c r="A166" s="69" t="s">
        <v>181</v>
      </c>
      <c r="B166" s="42" t="s">
        <v>140</v>
      </c>
      <c r="C166" s="72" t="s">
        <v>158</v>
      </c>
      <c r="D166" s="60">
        <v>1</v>
      </c>
    </row>
    <row r="167" spans="1:4" ht="15.75" x14ac:dyDescent="0.25">
      <c r="A167" s="69" t="s">
        <v>181</v>
      </c>
      <c r="B167" s="42" t="s">
        <v>140</v>
      </c>
      <c r="C167" s="42" t="s">
        <v>74</v>
      </c>
      <c r="D167" s="45"/>
    </row>
    <row r="168" spans="1:4" ht="16.5" thickBot="1" x14ac:dyDescent="0.3">
      <c r="A168" s="69" t="s">
        <v>181</v>
      </c>
      <c r="B168" s="42" t="s">
        <v>140</v>
      </c>
      <c r="C168" s="75" t="s">
        <v>108</v>
      </c>
      <c r="D168" s="59"/>
    </row>
    <row r="169" spans="1:4" ht="47.25" hidden="1" x14ac:dyDescent="0.25">
      <c r="A169" s="69" t="s">
        <v>181</v>
      </c>
      <c r="B169" s="42" t="s">
        <v>141</v>
      </c>
      <c r="C169" s="72" t="s">
        <v>158</v>
      </c>
      <c r="D169" s="60">
        <v>1</v>
      </c>
    </row>
    <row r="170" spans="1:4" ht="15.75" hidden="1" x14ac:dyDescent="0.25">
      <c r="A170" s="69" t="s">
        <v>181</v>
      </c>
      <c r="B170" s="42" t="s">
        <v>141</v>
      </c>
      <c r="C170" s="72" t="s">
        <v>125</v>
      </c>
      <c r="D170" s="45">
        <v>3</v>
      </c>
    </row>
    <row r="171" spans="1:4" ht="15.75" x14ac:dyDescent="0.25">
      <c r="A171" s="69" t="s">
        <v>181</v>
      </c>
      <c r="B171" s="42" t="s">
        <v>141</v>
      </c>
      <c r="C171" s="75" t="s">
        <v>108</v>
      </c>
      <c r="D171" s="61"/>
    </row>
    <row r="172" spans="1:4" ht="47.25" hidden="1" x14ac:dyDescent="0.25">
      <c r="A172" s="69" t="s">
        <v>181</v>
      </c>
      <c r="B172" s="42" t="s">
        <v>142</v>
      </c>
      <c r="C172" s="72" t="s">
        <v>158</v>
      </c>
      <c r="D172" s="60">
        <v>1</v>
      </c>
    </row>
    <row r="173" spans="1:4" ht="15.75" x14ac:dyDescent="0.25">
      <c r="A173" s="69" t="s">
        <v>181</v>
      </c>
      <c r="B173" s="42" t="s">
        <v>142</v>
      </c>
      <c r="C173" s="42" t="s">
        <v>171</v>
      </c>
      <c r="D173" s="45"/>
    </row>
    <row r="174" spans="1:4" ht="16.5" thickBot="1" x14ac:dyDescent="0.3">
      <c r="A174" s="69" t="s">
        <v>181</v>
      </c>
      <c r="B174" s="42" t="s">
        <v>142</v>
      </c>
      <c r="C174" s="75" t="s">
        <v>108</v>
      </c>
      <c r="D174" s="59"/>
    </row>
    <row r="175" spans="1:4" ht="47.25" hidden="1" x14ac:dyDescent="0.25">
      <c r="A175" s="69" t="s">
        <v>181</v>
      </c>
      <c r="B175" s="42" t="s">
        <v>163</v>
      </c>
      <c r="C175" s="72" t="s">
        <v>158</v>
      </c>
      <c r="D175" s="60">
        <v>1</v>
      </c>
    </row>
    <row r="176" spans="1:4" ht="16.5" thickBot="1" x14ac:dyDescent="0.3">
      <c r="A176" s="69" t="s">
        <v>181</v>
      </c>
      <c r="B176" s="42" t="s">
        <v>163</v>
      </c>
      <c r="C176" s="75" t="s">
        <v>108</v>
      </c>
      <c r="D176" s="59"/>
    </row>
    <row r="177" spans="1:4" ht="47.25" hidden="1" x14ac:dyDescent="0.25">
      <c r="A177" s="69" t="s">
        <v>181</v>
      </c>
      <c r="B177" s="42" t="s">
        <v>143</v>
      </c>
      <c r="C177" s="72" t="s">
        <v>158</v>
      </c>
      <c r="D177" s="60">
        <v>1</v>
      </c>
    </row>
    <row r="178" spans="1:4" ht="15.75" hidden="1" x14ac:dyDescent="0.25">
      <c r="A178" s="69" t="s">
        <v>181</v>
      </c>
      <c r="B178" s="42" t="s">
        <v>143</v>
      </c>
      <c r="C178" s="42" t="s">
        <v>44</v>
      </c>
      <c r="D178" s="45">
        <v>3</v>
      </c>
    </row>
    <row r="179" spans="1:4" ht="15.75" x14ac:dyDescent="0.25">
      <c r="A179" s="69" t="s">
        <v>181</v>
      </c>
      <c r="B179" s="42" t="s">
        <v>143</v>
      </c>
      <c r="C179" s="75" t="s">
        <v>108</v>
      </c>
      <c r="D179" s="61"/>
    </row>
    <row r="180" spans="1:4" ht="47.25" hidden="1" x14ac:dyDescent="0.25">
      <c r="A180" s="69" t="s">
        <v>181</v>
      </c>
      <c r="B180" s="42" t="s">
        <v>144</v>
      </c>
      <c r="C180" s="72" t="s">
        <v>158</v>
      </c>
      <c r="D180" s="60">
        <v>1</v>
      </c>
    </row>
    <row r="181" spans="1:4" ht="15.75" x14ac:dyDescent="0.25">
      <c r="A181" s="69" t="s">
        <v>181</v>
      </c>
      <c r="B181" s="42" t="s">
        <v>144</v>
      </c>
      <c r="C181" s="42" t="s">
        <v>44</v>
      </c>
      <c r="D181" s="45"/>
    </row>
    <row r="182" spans="1:4" ht="16.5" thickBot="1" x14ac:dyDescent="0.3">
      <c r="A182" s="69" t="s">
        <v>181</v>
      </c>
      <c r="B182" s="42" t="s">
        <v>144</v>
      </c>
      <c r="C182" s="75" t="s">
        <v>108</v>
      </c>
      <c r="D182" s="59"/>
    </row>
    <row r="183" spans="1:4" ht="47.25" hidden="1" x14ac:dyDescent="0.25">
      <c r="A183" s="69" t="s">
        <v>181</v>
      </c>
      <c r="B183" s="42" t="s">
        <v>145</v>
      </c>
      <c r="C183" s="72" t="s">
        <v>158</v>
      </c>
      <c r="D183" s="60">
        <v>1</v>
      </c>
    </row>
    <row r="184" spans="1:4" ht="15.75" hidden="1" x14ac:dyDescent="0.25">
      <c r="A184" s="69" t="s">
        <v>181</v>
      </c>
      <c r="B184" s="42" t="s">
        <v>145</v>
      </c>
      <c r="C184" s="42" t="s">
        <v>44</v>
      </c>
      <c r="D184" s="45">
        <v>3</v>
      </c>
    </row>
    <row r="185" spans="1:4" ht="15.75" x14ac:dyDescent="0.25">
      <c r="A185" s="69" t="s">
        <v>181</v>
      </c>
      <c r="B185" s="42" t="s">
        <v>145</v>
      </c>
      <c r="C185" s="42" t="s">
        <v>84</v>
      </c>
      <c r="D185" s="45"/>
    </row>
    <row r="186" spans="1:4" ht="15.75" x14ac:dyDescent="0.25">
      <c r="A186" s="69" t="s">
        <v>181</v>
      </c>
      <c r="B186" s="42" t="s">
        <v>145</v>
      </c>
      <c r="C186" s="42" t="s">
        <v>117</v>
      </c>
      <c r="D186" s="45"/>
    </row>
    <row r="187" spans="1:4" ht="16.5" thickBot="1" x14ac:dyDescent="0.3">
      <c r="A187" s="69" t="s">
        <v>181</v>
      </c>
      <c r="B187" s="42" t="s">
        <v>145</v>
      </c>
      <c r="C187" s="75" t="s">
        <v>108</v>
      </c>
      <c r="D187" s="59"/>
    </row>
    <row r="188" spans="1:4" ht="47.25" hidden="1" x14ac:dyDescent="0.25">
      <c r="A188" s="69" t="s">
        <v>181</v>
      </c>
      <c r="B188" s="42" t="s">
        <v>146</v>
      </c>
      <c r="C188" s="72" t="s">
        <v>158</v>
      </c>
      <c r="D188" s="58">
        <v>1</v>
      </c>
    </row>
    <row r="189" spans="1:4" ht="16.5" thickBot="1" x14ac:dyDescent="0.3">
      <c r="A189" s="69" t="s">
        <v>181</v>
      </c>
      <c r="B189" s="42" t="s">
        <v>146</v>
      </c>
      <c r="C189" s="75" t="s">
        <v>108</v>
      </c>
      <c r="D189" s="59"/>
    </row>
    <row r="190" spans="1:4" ht="47.25" hidden="1" x14ac:dyDescent="0.25">
      <c r="A190" s="69" t="s">
        <v>181</v>
      </c>
      <c r="B190" s="42" t="s">
        <v>147</v>
      </c>
      <c r="C190" s="72" t="s">
        <v>158</v>
      </c>
      <c r="D190" s="60">
        <v>1</v>
      </c>
    </row>
    <row r="191" spans="1:4" ht="15.75" x14ac:dyDescent="0.25">
      <c r="A191" s="69" t="s">
        <v>181</v>
      </c>
      <c r="B191" s="42" t="s">
        <v>147</v>
      </c>
      <c r="C191" s="42" t="s">
        <v>44</v>
      </c>
      <c r="D191" s="45"/>
    </row>
    <row r="192" spans="1:4" ht="16.5" thickBot="1" x14ac:dyDescent="0.3">
      <c r="A192" s="69" t="s">
        <v>181</v>
      </c>
      <c r="B192" s="42" t="s">
        <v>147</v>
      </c>
      <c r="C192" s="75" t="s">
        <v>108</v>
      </c>
      <c r="D192" s="59"/>
    </row>
    <row r="193" spans="1:4" ht="47.25" hidden="1" x14ac:dyDescent="0.25">
      <c r="A193" s="69" t="s">
        <v>181</v>
      </c>
      <c r="B193" s="42" t="s">
        <v>164</v>
      </c>
      <c r="C193" s="72" t="s">
        <v>158</v>
      </c>
      <c r="D193" s="58">
        <v>1</v>
      </c>
    </row>
    <row r="194" spans="1:4" ht="15.75" x14ac:dyDescent="0.25">
      <c r="A194" s="69" t="s">
        <v>181</v>
      </c>
      <c r="B194" s="42" t="s">
        <v>164</v>
      </c>
      <c r="C194" s="75" t="s">
        <v>108</v>
      </c>
      <c r="D194" s="61"/>
    </row>
    <row r="195" spans="1:4" ht="47.25" hidden="1" x14ac:dyDescent="0.25">
      <c r="A195" s="69" t="s">
        <v>181</v>
      </c>
      <c r="B195" s="42" t="s">
        <v>148</v>
      </c>
      <c r="C195" s="72" t="s">
        <v>158</v>
      </c>
      <c r="D195" s="60">
        <v>1</v>
      </c>
    </row>
    <row r="196" spans="1:4" ht="16.5" thickBot="1" x14ac:dyDescent="0.3">
      <c r="A196" s="69" t="s">
        <v>181</v>
      </c>
      <c r="B196" s="42" t="s">
        <v>148</v>
      </c>
      <c r="C196" s="75" t="s">
        <v>108</v>
      </c>
      <c r="D196" s="59"/>
    </row>
    <row r="197" spans="1:4" ht="47.25" hidden="1" x14ac:dyDescent="0.25">
      <c r="A197" s="69" t="s">
        <v>181</v>
      </c>
      <c r="B197" s="42" t="s">
        <v>149</v>
      </c>
      <c r="C197" s="72" t="s">
        <v>158</v>
      </c>
      <c r="D197" s="60">
        <v>1</v>
      </c>
    </row>
    <row r="198" spans="1:4" ht="15.75" hidden="1" x14ac:dyDescent="0.25">
      <c r="A198" s="69" t="s">
        <v>181</v>
      </c>
      <c r="B198" s="42" t="s">
        <v>149</v>
      </c>
      <c r="C198" s="42" t="s">
        <v>93</v>
      </c>
      <c r="D198" s="45" t="s">
        <v>123</v>
      </c>
    </row>
    <row r="199" spans="1:4" ht="16.5" thickBot="1" x14ac:dyDescent="0.3">
      <c r="A199" s="69" t="s">
        <v>181</v>
      </c>
      <c r="B199" s="42" t="s">
        <v>149</v>
      </c>
      <c r="C199" s="75" t="s">
        <v>108</v>
      </c>
      <c r="D199" s="59"/>
    </row>
    <row r="200" spans="1:4" ht="47.25" hidden="1" x14ac:dyDescent="0.25">
      <c r="A200" s="69" t="s">
        <v>181</v>
      </c>
      <c r="B200" s="42" t="s">
        <v>150</v>
      </c>
      <c r="C200" s="72" t="s">
        <v>158</v>
      </c>
      <c r="D200" s="60">
        <v>1</v>
      </c>
    </row>
    <row r="201" spans="1:4" ht="15.75" hidden="1" x14ac:dyDescent="0.25">
      <c r="A201" s="69" t="s">
        <v>181</v>
      </c>
      <c r="B201" s="42" t="s">
        <v>150</v>
      </c>
      <c r="C201" s="42" t="s">
        <v>44</v>
      </c>
      <c r="D201" s="45">
        <v>3</v>
      </c>
    </row>
    <row r="202" spans="1:4" ht="16.5" thickBot="1" x14ac:dyDescent="0.3">
      <c r="A202" s="69" t="s">
        <v>181</v>
      </c>
      <c r="B202" s="42" t="s">
        <v>150</v>
      </c>
      <c r="C202" s="75" t="s">
        <v>108</v>
      </c>
      <c r="D202" s="59"/>
    </row>
    <row r="203" spans="1:4" ht="47.25" hidden="1" x14ac:dyDescent="0.25">
      <c r="A203" s="69" t="s">
        <v>181</v>
      </c>
      <c r="B203" s="42" t="s">
        <v>151</v>
      </c>
      <c r="C203" s="72" t="s">
        <v>158</v>
      </c>
      <c r="D203" s="60">
        <v>1</v>
      </c>
    </row>
    <row r="204" spans="1:4" ht="15.75" hidden="1" x14ac:dyDescent="0.25">
      <c r="A204" s="69" t="s">
        <v>181</v>
      </c>
      <c r="B204" s="42" t="s">
        <v>151</v>
      </c>
      <c r="C204" s="42" t="s">
        <v>44</v>
      </c>
      <c r="D204" s="45">
        <v>3</v>
      </c>
    </row>
    <row r="205" spans="1:4" ht="15.75" x14ac:dyDescent="0.25">
      <c r="A205" s="69" t="s">
        <v>181</v>
      </c>
      <c r="B205" s="42" t="s">
        <v>151</v>
      </c>
      <c r="C205" s="75" t="s">
        <v>108</v>
      </c>
      <c r="D205" s="61"/>
    </row>
    <row r="206" spans="1:4" ht="47.25" hidden="1" x14ac:dyDescent="0.25">
      <c r="A206" s="69" t="s">
        <v>181</v>
      </c>
      <c r="B206" s="42" t="s">
        <v>152</v>
      </c>
      <c r="C206" s="72" t="s">
        <v>158</v>
      </c>
      <c r="D206" s="60">
        <v>1</v>
      </c>
    </row>
    <row r="207" spans="1:4" ht="16.5" thickBot="1" x14ac:dyDescent="0.3">
      <c r="A207" s="69" t="s">
        <v>181</v>
      </c>
      <c r="B207" s="42" t="s">
        <v>152</v>
      </c>
      <c r="C207" s="75" t="s">
        <v>108</v>
      </c>
      <c r="D207" s="59"/>
    </row>
    <row r="208" spans="1:4" ht="47.25" hidden="1" x14ac:dyDescent="0.25">
      <c r="A208" s="69" t="s">
        <v>181</v>
      </c>
      <c r="B208" s="42" t="s">
        <v>153</v>
      </c>
      <c r="C208" s="72" t="s">
        <v>158</v>
      </c>
      <c r="D208" s="60">
        <v>1</v>
      </c>
    </row>
    <row r="209" spans="1:4" ht="15.75" hidden="1" x14ac:dyDescent="0.25">
      <c r="A209" s="69" t="s">
        <v>181</v>
      </c>
      <c r="B209" s="42" t="s">
        <v>153</v>
      </c>
      <c r="C209" s="78" t="s">
        <v>130</v>
      </c>
      <c r="D209" s="45" t="s">
        <v>123</v>
      </c>
    </row>
    <row r="210" spans="1:4" ht="15.75" x14ac:dyDescent="0.25">
      <c r="A210" s="69" t="s">
        <v>181</v>
      </c>
      <c r="B210" s="42" t="s">
        <v>153</v>
      </c>
      <c r="C210" s="42" t="s">
        <v>44</v>
      </c>
      <c r="D210" s="45"/>
    </row>
    <row r="211" spans="1:4" ht="15.75" x14ac:dyDescent="0.25">
      <c r="A211" s="69" t="s">
        <v>181</v>
      </c>
      <c r="B211" s="42" t="s">
        <v>153</v>
      </c>
      <c r="C211" s="42" t="s">
        <v>76</v>
      </c>
      <c r="D211" s="45"/>
    </row>
    <row r="212" spans="1:4" ht="16.5" thickBot="1" x14ac:dyDescent="0.3">
      <c r="A212" s="69" t="s">
        <v>181</v>
      </c>
      <c r="B212" s="42" t="s">
        <v>153</v>
      </c>
      <c r="C212" s="75" t="s">
        <v>108</v>
      </c>
      <c r="D212" s="59"/>
    </row>
    <row r="213" spans="1:4" ht="15.75" hidden="1" x14ac:dyDescent="0.25">
      <c r="A213" s="69" t="s">
        <v>181</v>
      </c>
      <c r="B213" s="42" t="s">
        <v>154</v>
      </c>
      <c r="C213" s="72" t="s">
        <v>99</v>
      </c>
      <c r="D213" s="60">
        <v>1</v>
      </c>
    </row>
    <row r="214" spans="1:4" ht="16.5" thickBot="1" x14ac:dyDescent="0.3">
      <c r="A214" s="69" t="s">
        <v>181</v>
      </c>
      <c r="B214" s="42" t="s">
        <v>154</v>
      </c>
      <c r="C214" s="76" t="s">
        <v>108</v>
      </c>
      <c r="D214" s="59"/>
    </row>
    <row r="215" spans="1:4" ht="47.25" hidden="1" x14ac:dyDescent="0.25">
      <c r="A215" s="69" t="s">
        <v>181</v>
      </c>
      <c r="B215" s="42" t="s">
        <v>155</v>
      </c>
      <c r="C215" s="72" t="s">
        <v>158</v>
      </c>
      <c r="D215" s="60">
        <v>1</v>
      </c>
    </row>
    <row r="216" spans="1:4" ht="15.75" x14ac:dyDescent="0.25">
      <c r="A216" s="69" t="s">
        <v>181</v>
      </c>
      <c r="B216" s="42" t="s">
        <v>155</v>
      </c>
      <c r="C216" s="42" t="s">
        <v>102</v>
      </c>
      <c r="D216" s="45"/>
    </row>
    <row r="217" spans="1:4" ht="15.75" x14ac:dyDescent="0.25">
      <c r="A217" s="69" t="s">
        <v>181</v>
      </c>
      <c r="B217" s="42" t="s">
        <v>155</v>
      </c>
      <c r="C217" s="42" t="s">
        <v>101</v>
      </c>
      <c r="D217" s="45"/>
    </row>
    <row r="218" spans="1:4" ht="16.5" thickBot="1" x14ac:dyDescent="0.3">
      <c r="A218" s="69" t="s">
        <v>181</v>
      </c>
      <c r="B218" s="42" t="s">
        <v>155</v>
      </c>
      <c r="C218" s="75" t="s">
        <v>108</v>
      </c>
      <c r="D218" s="59"/>
    </row>
    <row r="219" spans="1:4" ht="47.25" hidden="1" x14ac:dyDescent="0.25">
      <c r="A219" s="69" t="s">
        <v>181</v>
      </c>
      <c r="B219" s="42" t="s">
        <v>156</v>
      </c>
      <c r="C219" s="72" t="s">
        <v>158</v>
      </c>
      <c r="D219" s="58">
        <v>1</v>
      </c>
    </row>
    <row r="220" spans="1:4" ht="15.75" x14ac:dyDescent="0.25">
      <c r="A220" s="69" t="s">
        <v>181</v>
      </c>
      <c r="B220" s="42" t="s">
        <v>156</v>
      </c>
      <c r="C220" s="75" t="s">
        <v>108</v>
      </c>
      <c r="D220" s="61"/>
    </row>
    <row r="221" spans="1:4" ht="47.25" hidden="1" x14ac:dyDescent="0.25">
      <c r="A221" s="69" t="s">
        <v>129</v>
      </c>
      <c r="B221" s="42" t="s">
        <v>4</v>
      </c>
      <c r="C221" s="72" t="s">
        <v>158</v>
      </c>
      <c r="D221" s="65">
        <v>1</v>
      </c>
    </row>
    <row r="222" spans="1:4" ht="15.75" hidden="1" x14ac:dyDescent="0.25">
      <c r="A222" s="69" t="s">
        <v>129</v>
      </c>
      <c r="B222" s="42" t="s">
        <v>4</v>
      </c>
      <c r="C222" s="42" t="s">
        <v>45</v>
      </c>
      <c r="D222" s="45">
        <v>3</v>
      </c>
    </row>
    <row r="223" spans="1:4" ht="15.75" x14ac:dyDescent="0.25">
      <c r="A223" s="69" t="s">
        <v>129</v>
      </c>
      <c r="B223" s="42" t="s">
        <v>4</v>
      </c>
      <c r="C223" s="42" t="s">
        <v>44</v>
      </c>
      <c r="D223" s="45"/>
    </row>
    <row r="224" spans="1:4" ht="15.75" x14ac:dyDescent="0.25">
      <c r="A224" s="69" t="s">
        <v>129</v>
      </c>
      <c r="B224" s="42" t="s">
        <v>4</v>
      </c>
      <c r="C224" s="42" t="s">
        <v>166</v>
      </c>
      <c r="D224" s="45"/>
    </row>
    <row r="225" spans="1:4" ht="15.75" x14ac:dyDescent="0.25">
      <c r="A225" s="69" t="s">
        <v>129</v>
      </c>
      <c r="B225" s="42" t="s">
        <v>4</v>
      </c>
      <c r="C225" s="78" t="s">
        <v>117</v>
      </c>
      <c r="D225" s="66"/>
    </row>
    <row r="226" spans="1:4" ht="15.75" x14ac:dyDescent="0.25">
      <c r="A226" s="69" t="s">
        <v>129</v>
      </c>
      <c r="B226" s="42" t="s">
        <v>4</v>
      </c>
      <c r="C226" s="42" t="s">
        <v>167</v>
      </c>
      <c r="D226" s="66"/>
    </row>
    <row r="227" spans="1:4" ht="16.5" thickBot="1" x14ac:dyDescent="0.3">
      <c r="A227" s="69" t="s">
        <v>129</v>
      </c>
      <c r="B227" s="42" t="s">
        <v>4</v>
      </c>
      <c r="C227" s="75" t="s">
        <v>108</v>
      </c>
      <c r="D227" s="67"/>
    </row>
    <row r="228" spans="1:4" ht="47.25" hidden="1" x14ac:dyDescent="0.25">
      <c r="A228" s="69" t="s">
        <v>129</v>
      </c>
      <c r="B228" s="42" t="s">
        <v>159</v>
      </c>
      <c r="C228" s="72" t="s">
        <v>158</v>
      </c>
      <c r="D228" s="68">
        <v>1</v>
      </c>
    </row>
    <row r="229" spans="1:4" ht="16.5" thickBot="1" x14ac:dyDescent="0.3">
      <c r="A229" s="69" t="s">
        <v>129</v>
      </c>
      <c r="B229" s="42" t="s">
        <v>159</v>
      </c>
      <c r="C229" s="75" t="s">
        <v>108</v>
      </c>
      <c r="D229" s="67"/>
    </row>
    <row r="230" spans="1:4" ht="47.25" hidden="1" x14ac:dyDescent="0.25">
      <c r="A230" s="69" t="s">
        <v>129</v>
      </c>
      <c r="B230" s="42" t="s">
        <v>133</v>
      </c>
      <c r="C230" s="72" t="s">
        <v>158</v>
      </c>
      <c r="D230" s="65">
        <v>1</v>
      </c>
    </row>
    <row r="231" spans="1:4" ht="16.5" thickBot="1" x14ac:dyDescent="0.3">
      <c r="A231" s="69" t="s">
        <v>129</v>
      </c>
      <c r="B231" s="42" t="s">
        <v>133</v>
      </c>
      <c r="C231" s="75" t="s">
        <v>108</v>
      </c>
      <c r="D231" s="67"/>
    </row>
    <row r="232" spans="1:4" ht="47.25" hidden="1" x14ac:dyDescent="0.25">
      <c r="A232" s="69" t="s">
        <v>129</v>
      </c>
      <c r="B232" s="42" t="s">
        <v>134</v>
      </c>
      <c r="C232" s="72" t="s">
        <v>158</v>
      </c>
      <c r="D232" s="65">
        <v>1</v>
      </c>
    </row>
    <row r="233" spans="1:4" ht="15.75" hidden="1" x14ac:dyDescent="0.25">
      <c r="A233" s="69" t="s">
        <v>129</v>
      </c>
      <c r="B233" s="42" t="s">
        <v>134</v>
      </c>
      <c r="C233" s="42" t="s">
        <v>45</v>
      </c>
      <c r="D233" s="45">
        <v>3</v>
      </c>
    </row>
    <row r="234" spans="1:4" ht="16.5" thickBot="1" x14ac:dyDescent="0.3">
      <c r="A234" s="69" t="s">
        <v>129</v>
      </c>
      <c r="B234" s="42" t="s">
        <v>134</v>
      </c>
      <c r="C234" s="75" t="s">
        <v>108</v>
      </c>
      <c r="D234" s="67"/>
    </row>
    <row r="235" spans="1:4" ht="47.25" hidden="1" x14ac:dyDescent="0.25">
      <c r="A235" s="69" t="s">
        <v>129</v>
      </c>
      <c r="B235" s="42" t="s">
        <v>138</v>
      </c>
      <c r="C235" s="72" t="s">
        <v>158</v>
      </c>
      <c r="D235" s="68">
        <v>1</v>
      </c>
    </row>
    <row r="236" spans="1:4" ht="15.75" hidden="1" x14ac:dyDescent="0.25">
      <c r="A236" s="69" t="s">
        <v>129</v>
      </c>
      <c r="B236" s="42" t="s">
        <v>138</v>
      </c>
      <c r="C236" s="42" t="s">
        <v>45</v>
      </c>
      <c r="D236" s="40">
        <v>3</v>
      </c>
    </row>
    <row r="237" spans="1:4" ht="16.5" thickBot="1" x14ac:dyDescent="0.3">
      <c r="A237" s="69" t="s">
        <v>129</v>
      </c>
      <c r="B237" s="42" t="s">
        <v>138</v>
      </c>
      <c r="C237" s="75" t="s">
        <v>108</v>
      </c>
      <c r="D237" s="67"/>
    </row>
    <row r="238" spans="1:4" ht="47.25" hidden="1" x14ac:dyDescent="0.25">
      <c r="A238" s="69" t="s">
        <v>129</v>
      </c>
      <c r="B238" s="42" t="s">
        <v>139</v>
      </c>
      <c r="C238" s="72" t="s">
        <v>158</v>
      </c>
      <c r="D238" s="65">
        <v>1</v>
      </c>
    </row>
    <row r="239" spans="1:4" ht="16.5" thickBot="1" x14ac:dyDescent="0.3">
      <c r="A239" s="69" t="s">
        <v>129</v>
      </c>
      <c r="B239" s="42" t="s">
        <v>139</v>
      </c>
      <c r="C239" s="75" t="s">
        <v>108</v>
      </c>
      <c r="D239" s="67"/>
    </row>
    <row r="240" spans="1:4" ht="47.25" hidden="1" x14ac:dyDescent="0.25">
      <c r="A240" s="69" t="s">
        <v>129</v>
      </c>
      <c r="B240" s="42" t="s">
        <v>145</v>
      </c>
      <c r="C240" s="72" t="s">
        <v>158</v>
      </c>
      <c r="D240" s="65">
        <v>1</v>
      </c>
    </row>
    <row r="241" spans="1:4" ht="16.5" thickBot="1" x14ac:dyDescent="0.3">
      <c r="A241" s="69" t="s">
        <v>129</v>
      </c>
      <c r="B241" s="42" t="s">
        <v>145</v>
      </c>
      <c r="C241" s="75" t="s">
        <v>108</v>
      </c>
      <c r="D241" s="67"/>
    </row>
    <row r="242" spans="1:4" ht="47.25" hidden="1" x14ac:dyDescent="0.25">
      <c r="A242" s="69" t="s">
        <v>129</v>
      </c>
      <c r="B242" s="42" t="s">
        <v>153</v>
      </c>
      <c r="C242" s="72" t="s">
        <v>158</v>
      </c>
      <c r="D242" s="65">
        <v>1</v>
      </c>
    </row>
    <row r="243" spans="1:4" ht="15.75" hidden="1" x14ac:dyDescent="0.25">
      <c r="A243" s="69" t="s">
        <v>129</v>
      </c>
      <c r="B243" s="42" t="s">
        <v>153</v>
      </c>
      <c r="C243" s="42" t="s">
        <v>130</v>
      </c>
      <c r="D243" s="45">
        <v>3</v>
      </c>
    </row>
    <row r="244" spans="1:4" ht="16.5" thickBot="1" x14ac:dyDescent="0.3">
      <c r="A244" s="69" t="s">
        <v>129</v>
      </c>
      <c r="B244" s="42" t="s">
        <v>153</v>
      </c>
      <c r="C244" s="75" t="s">
        <v>108</v>
      </c>
      <c r="D244" s="67"/>
    </row>
    <row r="245" spans="1:4" ht="47.25" hidden="1" x14ac:dyDescent="0.25">
      <c r="A245" s="69" t="s">
        <v>129</v>
      </c>
      <c r="B245" s="42" t="s">
        <v>155</v>
      </c>
      <c r="C245" s="72" t="s">
        <v>158</v>
      </c>
      <c r="D245" s="65">
        <v>1</v>
      </c>
    </row>
    <row r="246" spans="1:4" ht="16.5" thickBot="1" x14ac:dyDescent="0.3">
      <c r="A246" s="69" t="s">
        <v>129</v>
      </c>
      <c r="B246" s="42" t="s">
        <v>155</v>
      </c>
      <c r="C246" s="75" t="s">
        <v>108</v>
      </c>
      <c r="D246" s="67"/>
    </row>
  </sheetData>
  <autoFilter ref="A1:D246">
    <filterColumn colId="3">
      <filters blank="1"/>
    </filterColumn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2"/>
  <sheetViews>
    <sheetView workbookViewId="0">
      <selection activeCell="A20" sqref="A20:A22"/>
    </sheetView>
  </sheetViews>
  <sheetFormatPr defaultRowHeight="15" x14ac:dyDescent="0.25"/>
  <cols>
    <col min="1" max="1" width="48.42578125" style="81" customWidth="1"/>
    <col min="2" max="2" width="8.7109375" customWidth="1"/>
    <col min="3" max="4" width="2" bestFit="1" customWidth="1"/>
    <col min="5" max="5" width="4.140625" bestFit="1" customWidth="1"/>
    <col min="6" max="6" width="3.5703125" bestFit="1" customWidth="1"/>
    <col min="7" max="7" width="4.140625" bestFit="1" customWidth="1"/>
    <col min="8" max="8" width="2" bestFit="1" customWidth="1"/>
    <col min="9" max="9" width="39.42578125" style="81" customWidth="1"/>
    <col min="10" max="10" width="20.85546875" customWidth="1"/>
    <col min="11" max="11" width="6.42578125" customWidth="1"/>
    <col min="12" max="12" width="6.85546875" customWidth="1"/>
    <col min="13" max="13" width="11.85546875" bestFit="1" customWidth="1"/>
  </cols>
  <sheetData>
    <row r="1" spans="1:12" x14ac:dyDescent="0.25">
      <c r="A1" s="79" t="s">
        <v>182</v>
      </c>
      <c r="B1" t="s">
        <v>129</v>
      </c>
      <c r="I1"/>
    </row>
    <row r="3" spans="1:12" x14ac:dyDescent="0.25">
      <c r="A3" s="82" t="s">
        <v>119</v>
      </c>
      <c r="I3" s="82" t="s">
        <v>184</v>
      </c>
      <c r="J3" s="79" t="s">
        <v>183</v>
      </c>
    </row>
    <row r="4" spans="1:12" ht="45" x14ac:dyDescent="0.25">
      <c r="A4" s="83" t="s">
        <v>158</v>
      </c>
      <c r="I4" s="82" t="s">
        <v>119</v>
      </c>
      <c r="J4" t="s">
        <v>38</v>
      </c>
      <c r="K4" t="s">
        <v>0</v>
      </c>
      <c r="L4" t="s">
        <v>181</v>
      </c>
    </row>
    <row r="5" spans="1:12" x14ac:dyDescent="0.25">
      <c r="A5" s="80">
        <v>1</v>
      </c>
      <c r="I5" s="83" t="s">
        <v>89</v>
      </c>
      <c r="J5" s="84">
        <v>1</v>
      </c>
      <c r="K5" s="84">
        <v>1</v>
      </c>
      <c r="L5" s="84"/>
    </row>
    <row r="6" spans="1:12" x14ac:dyDescent="0.25">
      <c r="A6" s="83" t="s">
        <v>159</v>
      </c>
      <c r="I6" s="80" t="s">
        <v>124</v>
      </c>
      <c r="J6" s="84">
        <v>1</v>
      </c>
      <c r="K6" s="84">
        <v>1</v>
      </c>
      <c r="L6" s="84"/>
    </row>
    <row r="7" spans="1:12" x14ac:dyDescent="0.25">
      <c r="A7" s="83" t="s">
        <v>4</v>
      </c>
      <c r="I7" s="83" t="s">
        <v>147</v>
      </c>
      <c r="J7" s="84">
        <v>1</v>
      </c>
      <c r="K7" s="84">
        <v>1</v>
      </c>
      <c r="L7" s="84"/>
    </row>
    <row r="8" spans="1:12" x14ac:dyDescent="0.25">
      <c r="A8" s="83" t="s">
        <v>133</v>
      </c>
      <c r="I8" s="83" t="s">
        <v>65</v>
      </c>
      <c r="J8" s="84">
        <v>1</v>
      </c>
      <c r="K8" s="84"/>
      <c r="L8" s="84"/>
    </row>
    <row r="9" spans="1:12" x14ac:dyDescent="0.25">
      <c r="A9" s="83" t="s">
        <v>134</v>
      </c>
      <c r="I9" s="80" t="s">
        <v>177</v>
      </c>
      <c r="J9" s="84">
        <v>1</v>
      </c>
      <c r="K9" s="84"/>
      <c r="L9" s="84"/>
    </row>
    <row r="10" spans="1:12" x14ac:dyDescent="0.25">
      <c r="A10" s="83" t="s">
        <v>138</v>
      </c>
      <c r="I10" s="83" t="s">
        <v>138</v>
      </c>
      <c r="J10" s="84">
        <v>1</v>
      </c>
      <c r="K10" s="84"/>
      <c r="L10" s="84"/>
    </row>
    <row r="11" spans="1:12" x14ac:dyDescent="0.25">
      <c r="A11" s="83" t="s">
        <v>139</v>
      </c>
      <c r="I11" s="83" t="s">
        <v>171</v>
      </c>
      <c r="J11" s="84">
        <v>1</v>
      </c>
      <c r="K11" s="84"/>
      <c r="L11" s="84"/>
    </row>
    <row r="12" spans="1:12" x14ac:dyDescent="0.25">
      <c r="A12" s="83" t="s">
        <v>145</v>
      </c>
      <c r="I12" s="80" t="s">
        <v>177</v>
      </c>
      <c r="J12" s="84">
        <v>1</v>
      </c>
      <c r="K12" s="84"/>
      <c r="L12" s="84"/>
    </row>
    <row r="13" spans="1:12" x14ac:dyDescent="0.25">
      <c r="A13" s="83" t="s">
        <v>153</v>
      </c>
      <c r="I13" s="83" t="s">
        <v>142</v>
      </c>
      <c r="J13" s="84">
        <v>1</v>
      </c>
      <c r="K13" s="84"/>
      <c r="L13" s="84"/>
    </row>
    <row r="14" spans="1:12" x14ac:dyDescent="0.25">
      <c r="A14" s="83" t="s">
        <v>155</v>
      </c>
      <c r="I14" s="83" t="s">
        <v>70</v>
      </c>
      <c r="J14" s="84">
        <v>1</v>
      </c>
      <c r="K14" s="84"/>
      <c r="L14" s="84"/>
    </row>
    <row r="15" spans="1:12" x14ac:dyDescent="0.25">
      <c r="A15" s="83" t="s">
        <v>130</v>
      </c>
      <c r="I15" s="80" t="s">
        <v>177</v>
      </c>
      <c r="J15" s="84">
        <v>1</v>
      </c>
      <c r="K15" s="84"/>
      <c r="L15" s="84"/>
    </row>
    <row r="16" spans="1:12" x14ac:dyDescent="0.25">
      <c r="A16" s="80">
        <v>3</v>
      </c>
      <c r="I16" s="83" t="s">
        <v>139</v>
      </c>
      <c r="J16" s="84">
        <v>1</v>
      </c>
      <c r="K16" s="84"/>
      <c r="L16" s="84"/>
    </row>
    <row r="17" spans="1:12" x14ac:dyDescent="0.25">
      <c r="A17" s="83" t="s">
        <v>153</v>
      </c>
      <c r="I17" s="83" t="s">
        <v>61</v>
      </c>
      <c r="J17" s="84">
        <v>1</v>
      </c>
      <c r="K17" s="84"/>
      <c r="L17" s="84"/>
    </row>
    <row r="18" spans="1:12" x14ac:dyDescent="0.25">
      <c r="A18" s="83" t="s">
        <v>45</v>
      </c>
      <c r="I18" s="80" t="s">
        <v>177</v>
      </c>
      <c r="J18" s="84">
        <v>1</v>
      </c>
      <c r="K18" s="84"/>
      <c r="L18" s="84"/>
    </row>
    <row r="19" spans="1:12" x14ac:dyDescent="0.25">
      <c r="A19" s="80">
        <v>3</v>
      </c>
      <c r="I19" s="83" t="s">
        <v>136</v>
      </c>
      <c r="J19" s="84">
        <v>1</v>
      </c>
      <c r="K19" s="84"/>
      <c r="L19" s="84"/>
    </row>
    <row r="20" spans="1:12" x14ac:dyDescent="0.25">
      <c r="A20" s="83" t="s">
        <v>4</v>
      </c>
      <c r="I20" s="83" t="s">
        <v>53</v>
      </c>
      <c r="J20" s="84">
        <v>1</v>
      </c>
      <c r="K20" s="84"/>
      <c r="L20" s="84"/>
    </row>
    <row r="21" spans="1:12" x14ac:dyDescent="0.25">
      <c r="A21" s="83" t="s">
        <v>134</v>
      </c>
      <c r="I21" s="80" t="s">
        <v>124</v>
      </c>
      <c r="J21" s="84">
        <v>1</v>
      </c>
      <c r="K21" s="84"/>
      <c r="L21" s="84"/>
    </row>
    <row r="22" spans="1:12" x14ac:dyDescent="0.25">
      <c r="A22" s="83" t="s">
        <v>138</v>
      </c>
      <c r="I22" s="83" t="s">
        <v>133</v>
      </c>
      <c r="J22" s="84">
        <v>1</v>
      </c>
      <c r="K22" s="84"/>
      <c r="L22" s="84"/>
    </row>
    <row r="23" spans="1:12" x14ac:dyDescent="0.25">
      <c r="A23" s="83" t="s">
        <v>105</v>
      </c>
      <c r="I23" s="83" t="s">
        <v>93</v>
      </c>
      <c r="J23" s="84"/>
      <c r="K23" s="84">
        <v>1</v>
      </c>
      <c r="L23" s="84">
        <v>1</v>
      </c>
    </row>
    <row r="24" spans="1:12" x14ac:dyDescent="0.25">
      <c r="A24"/>
      <c r="I24" s="80" t="s">
        <v>123</v>
      </c>
      <c r="J24" s="84"/>
      <c r="K24" s="84">
        <v>1</v>
      </c>
      <c r="L24" s="84">
        <v>1</v>
      </c>
    </row>
    <row r="25" spans="1:12" x14ac:dyDescent="0.25">
      <c r="A25"/>
      <c r="I25" s="83" t="s">
        <v>149</v>
      </c>
      <c r="J25" s="84"/>
      <c r="K25" s="84">
        <v>1</v>
      </c>
      <c r="L25" s="84">
        <v>1</v>
      </c>
    </row>
    <row r="26" spans="1:12" x14ac:dyDescent="0.25">
      <c r="A26"/>
      <c r="I26" s="83" t="s">
        <v>169</v>
      </c>
      <c r="J26" s="84">
        <v>1</v>
      </c>
      <c r="K26" s="84"/>
      <c r="L26" s="84"/>
    </row>
    <row r="27" spans="1:12" x14ac:dyDescent="0.25">
      <c r="A27"/>
      <c r="I27" s="80" t="s">
        <v>123</v>
      </c>
      <c r="J27" s="84">
        <v>1</v>
      </c>
      <c r="K27" s="84"/>
      <c r="L27" s="84"/>
    </row>
    <row r="28" spans="1:12" x14ac:dyDescent="0.25">
      <c r="A28"/>
      <c r="I28" s="83" t="s">
        <v>4</v>
      </c>
      <c r="J28" s="84">
        <v>1</v>
      </c>
      <c r="K28" s="84"/>
      <c r="L28" s="84"/>
    </row>
    <row r="29" spans="1:12" x14ac:dyDescent="0.25">
      <c r="A29"/>
      <c r="I29" s="83" t="s">
        <v>101</v>
      </c>
      <c r="J29" s="84">
        <v>1</v>
      </c>
      <c r="K29" s="84">
        <v>1</v>
      </c>
      <c r="L29" s="84"/>
    </row>
    <row r="30" spans="1:12" x14ac:dyDescent="0.25">
      <c r="A30"/>
      <c r="I30" s="80" t="s">
        <v>123</v>
      </c>
      <c r="J30" s="84">
        <v>1</v>
      </c>
      <c r="K30" s="84">
        <v>1</v>
      </c>
      <c r="L30" s="84"/>
    </row>
    <row r="31" spans="1:12" x14ac:dyDescent="0.25">
      <c r="A31"/>
      <c r="I31" s="83" t="s">
        <v>155</v>
      </c>
      <c r="J31" s="84">
        <v>1</v>
      </c>
      <c r="K31" s="84">
        <v>1</v>
      </c>
      <c r="L31" s="84"/>
    </row>
    <row r="32" spans="1:12" x14ac:dyDescent="0.25">
      <c r="A32"/>
      <c r="I32" s="83" t="s">
        <v>167</v>
      </c>
      <c r="J32" s="84">
        <v>1</v>
      </c>
      <c r="K32" s="84"/>
      <c r="L32" s="84"/>
    </row>
    <row r="33" spans="1:12" x14ac:dyDescent="0.25">
      <c r="A33"/>
      <c r="I33" s="80" t="s">
        <v>123</v>
      </c>
      <c r="J33" s="84">
        <v>1</v>
      </c>
      <c r="K33" s="84"/>
      <c r="L33" s="84"/>
    </row>
    <row r="34" spans="1:12" x14ac:dyDescent="0.25">
      <c r="A34"/>
      <c r="I34" s="83" t="s">
        <v>134</v>
      </c>
      <c r="J34" s="84">
        <v>1</v>
      </c>
      <c r="K34" s="84"/>
      <c r="L34" s="84"/>
    </row>
    <row r="35" spans="1:12" x14ac:dyDescent="0.25">
      <c r="A35"/>
      <c r="I35" s="83" t="s">
        <v>130</v>
      </c>
      <c r="J35" s="84"/>
      <c r="K35" s="84">
        <v>1</v>
      </c>
      <c r="L35" s="84">
        <v>1</v>
      </c>
    </row>
    <row r="36" spans="1:12" x14ac:dyDescent="0.25">
      <c r="A36"/>
      <c r="I36" s="80" t="s">
        <v>123</v>
      </c>
      <c r="J36" s="84"/>
      <c r="K36" s="84">
        <v>1</v>
      </c>
      <c r="L36" s="84">
        <v>1</v>
      </c>
    </row>
    <row r="37" spans="1:12" x14ac:dyDescent="0.25">
      <c r="A37"/>
      <c r="I37" s="83" t="s">
        <v>153</v>
      </c>
      <c r="J37" s="84"/>
      <c r="K37" s="84">
        <v>1</v>
      </c>
      <c r="L37" s="84">
        <v>1</v>
      </c>
    </row>
    <row r="38" spans="1:12" x14ac:dyDescent="0.25">
      <c r="A38"/>
      <c r="I38" s="83" t="s">
        <v>105</v>
      </c>
      <c r="J38" s="84">
        <v>9</v>
      </c>
      <c r="K38" s="84">
        <v>4</v>
      </c>
      <c r="L38" s="84">
        <v>2</v>
      </c>
    </row>
    <row r="39" spans="1:12" x14ac:dyDescent="0.25">
      <c r="A39"/>
      <c r="I39"/>
    </row>
    <row r="40" spans="1:12" x14ac:dyDescent="0.25">
      <c r="A40"/>
      <c r="I40"/>
    </row>
    <row r="41" spans="1:12" x14ac:dyDescent="0.25">
      <c r="A41"/>
      <c r="I41"/>
    </row>
    <row r="42" spans="1:12" x14ac:dyDescent="0.25">
      <c r="A42"/>
      <c r="I42"/>
    </row>
    <row r="43" spans="1:12" x14ac:dyDescent="0.25">
      <c r="A43"/>
      <c r="I43"/>
    </row>
    <row r="44" spans="1:12" x14ac:dyDescent="0.25">
      <c r="A44"/>
      <c r="I44"/>
    </row>
    <row r="45" spans="1:12" x14ac:dyDescent="0.25">
      <c r="A45"/>
      <c r="I45"/>
    </row>
    <row r="46" spans="1:12" x14ac:dyDescent="0.25">
      <c r="A46"/>
      <c r="I46"/>
    </row>
    <row r="47" spans="1:12" x14ac:dyDescent="0.25">
      <c r="A47"/>
      <c r="I47"/>
    </row>
    <row r="48" spans="1:12" x14ac:dyDescent="0.25">
      <c r="A48"/>
      <c r="I48"/>
    </row>
    <row r="49" spans="1:9" x14ac:dyDescent="0.25">
      <c r="A49"/>
      <c r="I49"/>
    </row>
    <row r="50" spans="1:9" x14ac:dyDescent="0.25">
      <c r="A50"/>
      <c r="I50"/>
    </row>
    <row r="51" spans="1:9" x14ac:dyDescent="0.25">
      <c r="A51"/>
      <c r="I51"/>
    </row>
    <row r="52" spans="1:9" x14ac:dyDescent="0.25">
      <c r="A52"/>
      <c r="I52"/>
    </row>
    <row r="53" spans="1:9" x14ac:dyDescent="0.25">
      <c r="A53"/>
      <c r="I53"/>
    </row>
    <row r="54" spans="1:9" x14ac:dyDescent="0.25">
      <c r="A54"/>
      <c r="I54"/>
    </row>
    <row r="55" spans="1:9" x14ac:dyDescent="0.25">
      <c r="A55"/>
      <c r="I55"/>
    </row>
    <row r="56" spans="1:9" x14ac:dyDescent="0.25">
      <c r="A56"/>
      <c r="I56"/>
    </row>
    <row r="57" spans="1:9" x14ac:dyDescent="0.25">
      <c r="A57"/>
      <c r="I57"/>
    </row>
    <row r="58" spans="1:9" x14ac:dyDescent="0.25">
      <c r="A58"/>
      <c r="I58"/>
    </row>
    <row r="59" spans="1:9" x14ac:dyDescent="0.25">
      <c r="A59"/>
      <c r="I59"/>
    </row>
    <row r="60" spans="1:9" x14ac:dyDescent="0.25">
      <c r="A60"/>
      <c r="I60"/>
    </row>
    <row r="61" spans="1:9" x14ac:dyDescent="0.25">
      <c r="A61"/>
      <c r="I61"/>
    </row>
    <row r="62" spans="1:9" x14ac:dyDescent="0.25">
      <c r="A62"/>
      <c r="I62"/>
    </row>
    <row r="63" spans="1:9" x14ac:dyDescent="0.25">
      <c r="A63"/>
      <c r="I63"/>
    </row>
    <row r="64" spans="1:9" x14ac:dyDescent="0.25">
      <c r="A64"/>
      <c r="I64"/>
    </row>
    <row r="65" spans="1:9" x14ac:dyDescent="0.25">
      <c r="A65"/>
      <c r="I65"/>
    </row>
    <row r="66" spans="1:9" x14ac:dyDescent="0.25">
      <c r="A66"/>
      <c r="I66"/>
    </row>
    <row r="67" spans="1:9" x14ac:dyDescent="0.25">
      <c r="A67"/>
      <c r="I67"/>
    </row>
    <row r="68" spans="1:9" x14ac:dyDescent="0.25">
      <c r="A68"/>
      <c r="I68"/>
    </row>
    <row r="69" spans="1:9" x14ac:dyDescent="0.25">
      <c r="A69"/>
      <c r="I69"/>
    </row>
    <row r="70" spans="1:9" x14ac:dyDescent="0.25">
      <c r="A70"/>
      <c r="I70"/>
    </row>
    <row r="71" spans="1:9" x14ac:dyDescent="0.25">
      <c r="A71"/>
      <c r="I71"/>
    </row>
    <row r="72" spans="1:9" x14ac:dyDescent="0.25">
      <c r="A72"/>
      <c r="I72"/>
    </row>
    <row r="73" spans="1:9" x14ac:dyDescent="0.25">
      <c r="A73"/>
      <c r="I73"/>
    </row>
    <row r="74" spans="1:9" x14ac:dyDescent="0.25">
      <c r="A74"/>
      <c r="I74"/>
    </row>
    <row r="75" spans="1:9" x14ac:dyDescent="0.25">
      <c r="A75"/>
      <c r="I75"/>
    </row>
    <row r="76" spans="1:9" x14ac:dyDescent="0.25">
      <c r="A76"/>
      <c r="I76"/>
    </row>
    <row r="77" spans="1:9" x14ac:dyDescent="0.25">
      <c r="A77"/>
      <c r="I77"/>
    </row>
    <row r="78" spans="1:9" x14ac:dyDescent="0.25">
      <c r="A78"/>
      <c r="I78"/>
    </row>
    <row r="79" spans="1:9" x14ac:dyDescent="0.25">
      <c r="A79"/>
      <c r="I79"/>
    </row>
    <row r="80" spans="1:9" x14ac:dyDescent="0.25">
      <c r="A80"/>
      <c r="I80"/>
    </row>
    <row r="81" spans="1:9" x14ac:dyDescent="0.25">
      <c r="A81"/>
      <c r="I81"/>
    </row>
    <row r="82" spans="1:9" x14ac:dyDescent="0.25">
      <c r="A82"/>
      <c r="I82"/>
    </row>
    <row r="83" spans="1:9" x14ac:dyDescent="0.25">
      <c r="A83"/>
      <c r="I83"/>
    </row>
    <row r="84" spans="1:9" x14ac:dyDescent="0.25">
      <c r="A84"/>
      <c r="I84"/>
    </row>
    <row r="85" spans="1:9" x14ac:dyDescent="0.25">
      <c r="A85"/>
      <c r="I85"/>
    </row>
    <row r="86" spans="1:9" x14ac:dyDescent="0.25">
      <c r="A86"/>
      <c r="I86"/>
    </row>
    <row r="87" spans="1:9" x14ac:dyDescent="0.25">
      <c r="A87"/>
      <c r="I87"/>
    </row>
    <row r="88" spans="1:9" x14ac:dyDescent="0.25">
      <c r="A88"/>
      <c r="I88"/>
    </row>
    <row r="89" spans="1:9" x14ac:dyDescent="0.25">
      <c r="A89"/>
      <c r="I89"/>
    </row>
    <row r="90" spans="1:9" x14ac:dyDescent="0.25">
      <c r="A90"/>
      <c r="I90"/>
    </row>
    <row r="91" spans="1:9" x14ac:dyDescent="0.25">
      <c r="A91"/>
      <c r="I91"/>
    </row>
    <row r="92" spans="1:9" x14ac:dyDescent="0.25">
      <c r="A92"/>
      <c r="I92"/>
    </row>
    <row r="93" spans="1:9" x14ac:dyDescent="0.25">
      <c r="A93"/>
      <c r="I93"/>
    </row>
    <row r="94" spans="1:9" x14ac:dyDescent="0.25">
      <c r="A94"/>
      <c r="I94"/>
    </row>
    <row r="95" spans="1:9" x14ac:dyDescent="0.25">
      <c r="A95"/>
      <c r="I95"/>
    </row>
    <row r="96" spans="1:9" x14ac:dyDescent="0.25">
      <c r="A96"/>
      <c r="I96"/>
    </row>
    <row r="97" spans="1:9" x14ac:dyDescent="0.25">
      <c r="A97"/>
      <c r="I97"/>
    </row>
    <row r="98" spans="1:9" x14ac:dyDescent="0.25">
      <c r="A98"/>
      <c r="I98"/>
    </row>
    <row r="99" spans="1:9" x14ac:dyDescent="0.25">
      <c r="A99"/>
      <c r="I99"/>
    </row>
    <row r="100" spans="1:9" x14ac:dyDescent="0.25">
      <c r="A100"/>
      <c r="I100"/>
    </row>
    <row r="101" spans="1:9" x14ac:dyDescent="0.25">
      <c r="A101"/>
      <c r="I101"/>
    </row>
    <row r="102" spans="1:9" x14ac:dyDescent="0.25">
      <c r="A102"/>
      <c r="I102"/>
    </row>
    <row r="103" spans="1:9" x14ac:dyDescent="0.25">
      <c r="A103"/>
      <c r="I103"/>
    </row>
    <row r="104" spans="1:9" x14ac:dyDescent="0.25">
      <c r="A104"/>
      <c r="I104"/>
    </row>
    <row r="105" spans="1:9" x14ac:dyDescent="0.25">
      <c r="A105"/>
      <c r="I105"/>
    </row>
    <row r="106" spans="1:9" x14ac:dyDescent="0.25">
      <c r="A106"/>
      <c r="I106"/>
    </row>
    <row r="107" spans="1:9" x14ac:dyDescent="0.25">
      <c r="A107"/>
      <c r="I107"/>
    </row>
    <row r="108" spans="1:9" x14ac:dyDescent="0.25">
      <c r="A108"/>
      <c r="I108"/>
    </row>
    <row r="109" spans="1:9" x14ac:dyDescent="0.25">
      <c r="A109"/>
      <c r="I109"/>
    </row>
    <row r="110" spans="1:9" x14ac:dyDescent="0.25">
      <c r="A110"/>
      <c r="I110"/>
    </row>
    <row r="111" spans="1:9" x14ac:dyDescent="0.25">
      <c r="A111"/>
      <c r="I111"/>
    </row>
    <row r="112" spans="1:9" x14ac:dyDescent="0.25">
      <c r="A112"/>
      <c r="I112"/>
    </row>
    <row r="113" spans="1:9" x14ac:dyDescent="0.25">
      <c r="A113"/>
      <c r="I113"/>
    </row>
    <row r="114" spans="1:9" x14ac:dyDescent="0.25">
      <c r="A114"/>
      <c r="I114"/>
    </row>
    <row r="115" spans="1:9" x14ac:dyDescent="0.25">
      <c r="A115"/>
      <c r="I115"/>
    </row>
    <row r="116" spans="1:9" x14ac:dyDescent="0.25">
      <c r="A116"/>
      <c r="I116"/>
    </row>
    <row r="117" spans="1:9" x14ac:dyDescent="0.25">
      <c r="A117"/>
      <c r="I117"/>
    </row>
    <row r="118" spans="1:9" x14ac:dyDescent="0.25">
      <c r="A118"/>
      <c r="I118"/>
    </row>
    <row r="119" spans="1:9" x14ac:dyDescent="0.25">
      <c r="A119"/>
      <c r="I119"/>
    </row>
    <row r="120" spans="1:9" x14ac:dyDescent="0.25">
      <c r="A120"/>
      <c r="I120"/>
    </row>
    <row r="121" spans="1:9" x14ac:dyDescent="0.25">
      <c r="A121"/>
      <c r="I121"/>
    </row>
    <row r="122" spans="1:9" x14ac:dyDescent="0.25">
      <c r="A122"/>
      <c r="I122"/>
    </row>
    <row r="123" spans="1:9" x14ac:dyDescent="0.25">
      <c r="A123"/>
      <c r="I123"/>
    </row>
    <row r="124" spans="1:9" x14ac:dyDescent="0.25">
      <c r="A124"/>
      <c r="I124"/>
    </row>
    <row r="125" spans="1:9" x14ac:dyDescent="0.25">
      <c r="A125"/>
      <c r="I125"/>
    </row>
    <row r="126" spans="1:9" x14ac:dyDescent="0.25">
      <c r="A126"/>
      <c r="I126"/>
    </row>
    <row r="127" spans="1:9" x14ac:dyDescent="0.25">
      <c r="A127"/>
      <c r="I127"/>
    </row>
    <row r="128" spans="1:9" x14ac:dyDescent="0.25">
      <c r="A128"/>
      <c r="I128"/>
    </row>
    <row r="129" spans="1:9" x14ac:dyDescent="0.25">
      <c r="A129"/>
      <c r="I129"/>
    </row>
    <row r="130" spans="1:9" x14ac:dyDescent="0.25">
      <c r="A130"/>
      <c r="I130"/>
    </row>
    <row r="131" spans="1:9" x14ac:dyDescent="0.25">
      <c r="A131"/>
      <c r="I131"/>
    </row>
    <row r="132" spans="1:9" x14ac:dyDescent="0.25">
      <c r="A132"/>
      <c r="I132"/>
    </row>
    <row r="133" spans="1:9" x14ac:dyDescent="0.25">
      <c r="A133"/>
      <c r="I133"/>
    </row>
    <row r="134" spans="1:9" x14ac:dyDescent="0.25">
      <c r="A134"/>
      <c r="I134"/>
    </row>
    <row r="135" spans="1:9" x14ac:dyDescent="0.25">
      <c r="A135"/>
      <c r="I135"/>
    </row>
    <row r="136" spans="1:9" x14ac:dyDescent="0.25">
      <c r="A136"/>
      <c r="I136"/>
    </row>
    <row r="137" spans="1:9" x14ac:dyDescent="0.25">
      <c r="A137"/>
      <c r="I137"/>
    </row>
    <row r="138" spans="1:9" x14ac:dyDescent="0.25">
      <c r="A138"/>
      <c r="I138"/>
    </row>
    <row r="139" spans="1:9" x14ac:dyDescent="0.25">
      <c r="A139"/>
      <c r="I139"/>
    </row>
    <row r="140" spans="1:9" x14ac:dyDescent="0.25">
      <c r="A140"/>
      <c r="I140"/>
    </row>
    <row r="141" spans="1:9" x14ac:dyDescent="0.25">
      <c r="A141"/>
      <c r="I141"/>
    </row>
    <row r="142" spans="1:9" x14ac:dyDescent="0.25">
      <c r="A142"/>
      <c r="I142"/>
    </row>
    <row r="143" spans="1:9" x14ac:dyDescent="0.25">
      <c r="A143"/>
      <c r="I143"/>
    </row>
    <row r="144" spans="1:9" x14ac:dyDescent="0.25">
      <c r="A144"/>
      <c r="I144"/>
    </row>
    <row r="145" spans="1:9" x14ac:dyDescent="0.25">
      <c r="A145"/>
      <c r="I145"/>
    </row>
    <row r="146" spans="1:9" x14ac:dyDescent="0.25">
      <c r="A146"/>
      <c r="I146"/>
    </row>
    <row r="147" spans="1:9" x14ac:dyDescent="0.25">
      <c r="A147"/>
      <c r="I147"/>
    </row>
    <row r="148" spans="1:9" x14ac:dyDescent="0.25">
      <c r="A148"/>
      <c r="I148"/>
    </row>
    <row r="149" spans="1:9" x14ac:dyDescent="0.25">
      <c r="A149"/>
      <c r="I149"/>
    </row>
    <row r="150" spans="1:9" x14ac:dyDescent="0.25">
      <c r="A150"/>
      <c r="I150"/>
    </row>
    <row r="151" spans="1:9" x14ac:dyDescent="0.25">
      <c r="A151"/>
      <c r="I151"/>
    </row>
    <row r="152" spans="1:9" x14ac:dyDescent="0.25">
      <c r="A152"/>
      <c r="I152"/>
    </row>
    <row r="153" spans="1:9" x14ac:dyDescent="0.25">
      <c r="A153"/>
      <c r="I153"/>
    </row>
    <row r="154" spans="1:9" x14ac:dyDescent="0.25">
      <c r="A154"/>
      <c r="I154"/>
    </row>
    <row r="155" spans="1:9" x14ac:dyDescent="0.25">
      <c r="A155"/>
      <c r="I155"/>
    </row>
    <row r="156" spans="1:9" x14ac:dyDescent="0.25">
      <c r="A156"/>
      <c r="I156"/>
    </row>
    <row r="157" spans="1:9" x14ac:dyDescent="0.25">
      <c r="A157"/>
      <c r="I157"/>
    </row>
    <row r="158" spans="1:9" x14ac:dyDescent="0.25">
      <c r="A158"/>
      <c r="I158"/>
    </row>
    <row r="159" spans="1:9" x14ac:dyDescent="0.25">
      <c r="A159"/>
      <c r="I159"/>
    </row>
    <row r="160" spans="1:9" x14ac:dyDescent="0.25">
      <c r="A160"/>
      <c r="I160"/>
    </row>
    <row r="161" spans="1:9" x14ac:dyDescent="0.25">
      <c r="A161"/>
      <c r="I161"/>
    </row>
    <row r="162" spans="1:9" x14ac:dyDescent="0.25">
      <c r="A162"/>
      <c r="I162"/>
    </row>
    <row r="163" spans="1:9" x14ac:dyDescent="0.25">
      <c r="A163"/>
      <c r="I163"/>
    </row>
    <row r="164" spans="1:9" x14ac:dyDescent="0.25">
      <c r="A164"/>
      <c r="I164"/>
    </row>
    <row r="165" spans="1:9" x14ac:dyDescent="0.25">
      <c r="A165"/>
      <c r="I165"/>
    </row>
    <row r="166" spans="1:9" x14ac:dyDescent="0.25">
      <c r="A166"/>
      <c r="I166"/>
    </row>
    <row r="167" spans="1:9" x14ac:dyDescent="0.25">
      <c r="A167"/>
      <c r="I167"/>
    </row>
    <row r="168" spans="1:9" x14ac:dyDescent="0.25">
      <c r="A168"/>
      <c r="I168"/>
    </row>
    <row r="169" spans="1:9" x14ac:dyDescent="0.25">
      <c r="A169"/>
      <c r="I169"/>
    </row>
    <row r="170" spans="1:9" x14ac:dyDescent="0.25">
      <c r="A170"/>
      <c r="I170"/>
    </row>
    <row r="171" spans="1:9" x14ac:dyDescent="0.25">
      <c r="A171"/>
      <c r="I171"/>
    </row>
    <row r="172" spans="1:9" x14ac:dyDescent="0.25">
      <c r="A172"/>
      <c r="I172"/>
    </row>
    <row r="173" spans="1:9" x14ac:dyDescent="0.25">
      <c r="A173"/>
      <c r="I173"/>
    </row>
    <row r="174" spans="1:9" x14ac:dyDescent="0.25">
      <c r="A174"/>
      <c r="I174"/>
    </row>
    <row r="175" spans="1:9" x14ac:dyDescent="0.25">
      <c r="A175"/>
      <c r="I175"/>
    </row>
    <row r="176" spans="1:9" x14ac:dyDescent="0.25">
      <c r="A176"/>
      <c r="I176"/>
    </row>
    <row r="177" spans="1:9" x14ac:dyDescent="0.25">
      <c r="A177"/>
      <c r="I177"/>
    </row>
    <row r="178" spans="1:9" x14ac:dyDescent="0.25">
      <c r="A178"/>
      <c r="I178"/>
    </row>
    <row r="179" spans="1:9" x14ac:dyDescent="0.25">
      <c r="A179"/>
      <c r="I179"/>
    </row>
    <row r="180" spans="1:9" x14ac:dyDescent="0.25">
      <c r="A180"/>
      <c r="I180"/>
    </row>
    <row r="181" spans="1:9" x14ac:dyDescent="0.25">
      <c r="A181"/>
      <c r="I181"/>
    </row>
    <row r="182" spans="1:9" x14ac:dyDescent="0.25">
      <c r="A182"/>
      <c r="I182"/>
    </row>
    <row r="183" spans="1:9" x14ac:dyDescent="0.25">
      <c r="A183"/>
      <c r="I183"/>
    </row>
    <row r="184" spans="1:9" x14ac:dyDescent="0.25">
      <c r="A184"/>
      <c r="I184"/>
    </row>
    <row r="185" spans="1:9" x14ac:dyDescent="0.25">
      <c r="A185"/>
      <c r="I185"/>
    </row>
    <row r="186" spans="1:9" x14ac:dyDescent="0.25">
      <c r="A186"/>
      <c r="I186"/>
    </row>
    <row r="187" spans="1:9" x14ac:dyDescent="0.25">
      <c r="A187"/>
      <c r="I187"/>
    </row>
    <row r="188" spans="1:9" x14ac:dyDescent="0.25">
      <c r="A188"/>
      <c r="I188"/>
    </row>
    <row r="189" spans="1:9" x14ac:dyDescent="0.25">
      <c r="A189"/>
      <c r="I189"/>
    </row>
    <row r="190" spans="1:9" x14ac:dyDescent="0.25">
      <c r="A190"/>
      <c r="I190"/>
    </row>
    <row r="191" spans="1:9" x14ac:dyDescent="0.25">
      <c r="A191"/>
      <c r="I191"/>
    </row>
    <row r="192" spans="1:9" x14ac:dyDescent="0.25">
      <c r="A192"/>
      <c r="I192"/>
    </row>
    <row r="193" spans="1:9" x14ac:dyDescent="0.25">
      <c r="A193"/>
      <c r="I193"/>
    </row>
    <row r="194" spans="1:9" x14ac:dyDescent="0.25">
      <c r="A194"/>
      <c r="I194"/>
    </row>
    <row r="195" spans="1:9" x14ac:dyDescent="0.25">
      <c r="A195"/>
      <c r="I195"/>
    </row>
    <row r="196" spans="1:9" x14ac:dyDescent="0.25">
      <c r="A196"/>
      <c r="I196"/>
    </row>
    <row r="197" spans="1:9" x14ac:dyDescent="0.25">
      <c r="A197"/>
      <c r="I197"/>
    </row>
    <row r="198" spans="1:9" x14ac:dyDescent="0.25">
      <c r="A198"/>
      <c r="I198"/>
    </row>
    <row r="199" spans="1:9" x14ac:dyDescent="0.25">
      <c r="A199"/>
      <c r="I199"/>
    </row>
    <row r="200" spans="1:9" x14ac:dyDescent="0.25">
      <c r="A200"/>
      <c r="I200"/>
    </row>
    <row r="201" spans="1:9" x14ac:dyDescent="0.25">
      <c r="A201"/>
      <c r="I201"/>
    </row>
    <row r="202" spans="1:9" x14ac:dyDescent="0.25">
      <c r="A202"/>
      <c r="I202"/>
    </row>
    <row r="203" spans="1:9" x14ac:dyDescent="0.25">
      <c r="A203"/>
      <c r="I203"/>
    </row>
    <row r="204" spans="1:9" x14ac:dyDescent="0.25">
      <c r="A204"/>
      <c r="I204"/>
    </row>
    <row r="205" spans="1:9" x14ac:dyDescent="0.25">
      <c r="A205"/>
      <c r="I205"/>
    </row>
    <row r="206" spans="1:9" x14ac:dyDescent="0.25">
      <c r="A206"/>
      <c r="I206"/>
    </row>
    <row r="207" spans="1:9" x14ac:dyDescent="0.25">
      <c r="A207"/>
      <c r="I207"/>
    </row>
    <row r="208" spans="1:9" x14ac:dyDescent="0.25">
      <c r="A208"/>
      <c r="I208"/>
    </row>
    <row r="209" spans="1:9" x14ac:dyDescent="0.25">
      <c r="A209"/>
      <c r="I209"/>
    </row>
    <row r="210" spans="1:9" x14ac:dyDescent="0.25">
      <c r="A210"/>
      <c r="I210"/>
    </row>
    <row r="211" spans="1:9" x14ac:dyDescent="0.25">
      <c r="A211"/>
      <c r="I211"/>
    </row>
    <row r="212" spans="1:9" x14ac:dyDescent="0.25">
      <c r="A212"/>
      <c r="I212"/>
    </row>
    <row r="213" spans="1:9" x14ac:dyDescent="0.25">
      <c r="A213"/>
      <c r="I213"/>
    </row>
    <row r="214" spans="1:9" x14ac:dyDescent="0.25">
      <c r="A214"/>
      <c r="I214"/>
    </row>
    <row r="215" spans="1:9" x14ac:dyDescent="0.25">
      <c r="A215"/>
      <c r="I215"/>
    </row>
    <row r="216" spans="1:9" x14ac:dyDescent="0.25">
      <c r="A216"/>
      <c r="I216"/>
    </row>
    <row r="217" spans="1:9" x14ac:dyDescent="0.25">
      <c r="A217"/>
      <c r="I217"/>
    </row>
    <row r="218" spans="1:9" x14ac:dyDescent="0.25">
      <c r="A218"/>
      <c r="I218"/>
    </row>
    <row r="219" spans="1:9" x14ac:dyDescent="0.25">
      <c r="A219"/>
      <c r="I219"/>
    </row>
    <row r="220" spans="1:9" x14ac:dyDescent="0.25">
      <c r="A220"/>
      <c r="I220"/>
    </row>
    <row r="221" spans="1:9" x14ac:dyDescent="0.25">
      <c r="A221"/>
      <c r="I221"/>
    </row>
    <row r="222" spans="1:9" x14ac:dyDescent="0.25">
      <c r="A222"/>
      <c r="I222"/>
    </row>
    <row r="223" spans="1:9" x14ac:dyDescent="0.25">
      <c r="A223"/>
      <c r="I223"/>
    </row>
    <row r="224" spans="1:9" x14ac:dyDescent="0.25">
      <c r="A224"/>
      <c r="I224"/>
    </row>
    <row r="225" spans="1:9" x14ac:dyDescent="0.25">
      <c r="A225"/>
      <c r="I225"/>
    </row>
    <row r="226" spans="1:9" x14ac:dyDescent="0.25">
      <c r="A226"/>
      <c r="I226"/>
    </row>
    <row r="227" spans="1:9" x14ac:dyDescent="0.25">
      <c r="A227"/>
      <c r="I227"/>
    </row>
    <row r="228" spans="1:9" x14ac:dyDescent="0.25">
      <c r="A228"/>
      <c r="I228"/>
    </row>
    <row r="229" spans="1:9" x14ac:dyDescent="0.25">
      <c r="A229"/>
      <c r="I229"/>
    </row>
    <row r="230" spans="1:9" x14ac:dyDescent="0.25">
      <c r="A230"/>
      <c r="I230"/>
    </row>
    <row r="231" spans="1:9" x14ac:dyDescent="0.25">
      <c r="A231"/>
      <c r="I231"/>
    </row>
    <row r="232" spans="1:9" x14ac:dyDescent="0.25">
      <c r="A232"/>
      <c r="I232"/>
    </row>
    <row r="233" spans="1:9" x14ac:dyDescent="0.25">
      <c r="A233"/>
      <c r="I233"/>
    </row>
    <row r="234" spans="1:9" x14ac:dyDescent="0.25">
      <c r="A234"/>
      <c r="I234"/>
    </row>
    <row r="235" spans="1:9" x14ac:dyDescent="0.25">
      <c r="A235"/>
      <c r="I235"/>
    </row>
    <row r="236" spans="1:9" x14ac:dyDescent="0.25">
      <c r="A236"/>
      <c r="I236"/>
    </row>
    <row r="237" spans="1:9" x14ac:dyDescent="0.25">
      <c r="A237"/>
      <c r="I237"/>
    </row>
    <row r="238" spans="1:9" x14ac:dyDescent="0.25">
      <c r="A238"/>
      <c r="I238"/>
    </row>
    <row r="239" spans="1:9" x14ac:dyDescent="0.25">
      <c r="A239"/>
      <c r="I239"/>
    </row>
    <row r="240" spans="1:9" x14ac:dyDescent="0.25">
      <c r="A240"/>
      <c r="I240"/>
    </row>
    <row r="241" spans="1:9" x14ac:dyDescent="0.25">
      <c r="A241"/>
      <c r="I241"/>
    </row>
    <row r="242" spans="1:9" x14ac:dyDescent="0.25">
      <c r="A242"/>
      <c r="I242"/>
    </row>
    <row r="243" spans="1:9" x14ac:dyDescent="0.25">
      <c r="A243"/>
      <c r="I243"/>
    </row>
    <row r="244" spans="1:9" x14ac:dyDescent="0.25">
      <c r="A244"/>
      <c r="I244"/>
    </row>
    <row r="245" spans="1:9" x14ac:dyDescent="0.25">
      <c r="A245"/>
      <c r="I245"/>
    </row>
    <row r="246" spans="1:9" x14ac:dyDescent="0.25">
      <c r="A246"/>
      <c r="I246"/>
    </row>
    <row r="247" spans="1:9" x14ac:dyDescent="0.25">
      <c r="A247"/>
      <c r="I247"/>
    </row>
    <row r="248" spans="1:9" x14ac:dyDescent="0.25">
      <c r="A248"/>
      <c r="I248"/>
    </row>
    <row r="249" spans="1:9" x14ac:dyDescent="0.25">
      <c r="A249"/>
      <c r="I249"/>
    </row>
    <row r="250" spans="1:9" x14ac:dyDescent="0.25">
      <c r="A250"/>
      <c r="I250"/>
    </row>
    <row r="251" spans="1:9" x14ac:dyDescent="0.25">
      <c r="A251"/>
      <c r="I251"/>
    </row>
    <row r="252" spans="1:9" x14ac:dyDescent="0.25">
      <c r="A252"/>
      <c r="I252"/>
    </row>
  </sheetData>
  <pageMargins left="0.7" right="0.7" top="0.75" bottom="0.75" header="0.3" footer="0.3"/>
  <pageSetup paperSize="9" scale="58" orientation="portrait"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0000"/>
  </sheetPr>
  <dimension ref="A1:F148"/>
  <sheetViews>
    <sheetView view="pageBreakPreview" zoomScale="110" zoomScaleSheetLayoutView="110" workbookViewId="0">
      <selection activeCell="E170" sqref="E170"/>
    </sheetView>
  </sheetViews>
  <sheetFormatPr defaultColWidth="9.140625" defaultRowHeight="15" x14ac:dyDescent="0.25"/>
  <cols>
    <col min="1" max="1" width="26.85546875" style="17" customWidth="1"/>
    <col min="2" max="2" width="2.85546875" style="17" bestFit="1" customWidth="1"/>
    <col min="3" max="3" width="42.140625" style="10" customWidth="1"/>
    <col min="4" max="4" width="9.85546875" style="11" bestFit="1" customWidth="1"/>
    <col min="5" max="5" width="16" style="12" bestFit="1" customWidth="1"/>
    <col min="6" max="6" width="9.140625" style="12"/>
    <col min="7" max="16384" width="9.140625" style="10"/>
  </cols>
  <sheetData>
    <row r="1" spans="1:6" ht="28.5" x14ac:dyDescent="0.25">
      <c r="A1" s="20" t="s">
        <v>111</v>
      </c>
      <c r="B1" s="20" t="s">
        <v>118</v>
      </c>
      <c r="C1" s="20" t="s">
        <v>112</v>
      </c>
      <c r="D1" s="20" t="s">
        <v>113</v>
      </c>
      <c r="E1" s="20" t="s">
        <v>115</v>
      </c>
      <c r="F1" s="12" t="s">
        <v>121</v>
      </c>
    </row>
    <row r="2" spans="1:6" ht="28.5" hidden="1" customHeight="1" x14ac:dyDescent="0.25">
      <c r="A2" s="23" t="s">
        <v>39</v>
      </c>
      <c r="B2" s="23">
        <v>80</v>
      </c>
      <c r="C2" s="13" t="s">
        <v>41</v>
      </c>
      <c r="D2" s="15">
        <v>100</v>
      </c>
      <c r="E2" s="14">
        <v>1</v>
      </c>
    </row>
    <row r="3" spans="1:6" ht="42" hidden="1" customHeight="1" x14ac:dyDescent="0.25">
      <c r="A3" s="23" t="s">
        <v>43</v>
      </c>
      <c r="B3" s="23">
        <v>80</v>
      </c>
      <c r="C3" s="13" t="s">
        <v>106</v>
      </c>
      <c r="D3" s="15">
        <v>98.872744308339293</v>
      </c>
      <c r="E3" s="14">
        <v>1</v>
      </c>
    </row>
    <row r="4" spans="1:6" ht="14.1" hidden="1" customHeight="1" x14ac:dyDescent="0.25">
      <c r="A4" s="23" t="s">
        <v>4</v>
      </c>
      <c r="B4" s="23">
        <v>80</v>
      </c>
      <c r="C4" s="13" t="s">
        <v>44</v>
      </c>
      <c r="D4" s="15">
        <v>79.247844311457087</v>
      </c>
      <c r="E4" s="14">
        <v>1</v>
      </c>
    </row>
    <row r="5" spans="1:6" ht="42" hidden="1" customHeight="1" x14ac:dyDescent="0.25">
      <c r="A5" s="23" t="s">
        <v>50</v>
      </c>
      <c r="B5" s="23">
        <v>80</v>
      </c>
      <c r="C5" s="19" t="s">
        <v>106</v>
      </c>
      <c r="D5" s="15">
        <v>100</v>
      </c>
      <c r="E5" s="14">
        <v>1</v>
      </c>
    </row>
    <row r="6" spans="1:6" ht="14.1" hidden="1" customHeight="1" x14ac:dyDescent="0.25">
      <c r="A6" s="13" t="s">
        <v>52</v>
      </c>
      <c r="B6" s="23">
        <v>80</v>
      </c>
      <c r="C6" s="13" t="s">
        <v>54</v>
      </c>
      <c r="D6" s="15">
        <v>62.789899586127376</v>
      </c>
      <c r="E6" s="12" t="s">
        <v>123</v>
      </c>
    </row>
    <row r="7" spans="1:6" ht="30" hidden="1" x14ac:dyDescent="0.25">
      <c r="A7" s="13" t="s">
        <v>52</v>
      </c>
      <c r="B7" s="23">
        <v>80</v>
      </c>
      <c r="C7" s="13" t="s">
        <v>53</v>
      </c>
      <c r="D7" s="15">
        <v>30.981420344962491</v>
      </c>
      <c r="E7" s="12" t="s">
        <v>124</v>
      </c>
    </row>
    <row r="8" spans="1:6" ht="14.1" hidden="1" customHeight="1" x14ac:dyDescent="0.25">
      <c r="A8" s="23" t="s">
        <v>56</v>
      </c>
      <c r="B8" s="23">
        <v>80</v>
      </c>
      <c r="C8" s="13" t="s">
        <v>44</v>
      </c>
      <c r="D8" s="15">
        <v>100</v>
      </c>
      <c r="E8" s="14">
        <v>1</v>
      </c>
    </row>
    <row r="9" spans="1:6" ht="42" hidden="1" customHeight="1" x14ac:dyDescent="0.25">
      <c r="A9" s="23" t="s">
        <v>59</v>
      </c>
      <c r="B9" s="23">
        <v>80</v>
      </c>
      <c r="C9" s="13" t="s">
        <v>106</v>
      </c>
      <c r="D9" s="15">
        <v>99.154664808831129</v>
      </c>
      <c r="E9" s="14">
        <v>1</v>
      </c>
    </row>
    <row r="10" spans="1:6" ht="14.1" customHeight="1" x14ac:dyDescent="0.25">
      <c r="A10" s="23" t="s">
        <v>60</v>
      </c>
      <c r="B10" s="23">
        <v>80</v>
      </c>
      <c r="C10" s="13" t="s">
        <v>61</v>
      </c>
      <c r="D10" s="15">
        <v>100</v>
      </c>
      <c r="E10" s="14" t="s">
        <v>124</v>
      </c>
    </row>
    <row r="11" spans="1:6" ht="14.1" hidden="1" customHeight="1" x14ac:dyDescent="0.25">
      <c r="A11" s="23" t="s">
        <v>62</v>
      </c>
      <c r="B11" s="23">
        <v>80</v>
      </c>
      <c r="C11" s="13" t="s">
        <v>63</v>
      </c>
      <c r="D11" s="15">
        <v>100</v>
      </c>
      <c r="E11" s="14">
        <v>1</v>
      </c>
    </row>
    <row r="12" spans="1:6" ht="14.1" hidden="1" customHeight="1" x14ac:dyDescent="0.25">
      <c r="A12" s="13" t="s">
        <v>64</v>
      </c>
      <c r="B12" s="23">
        <v>80</v>
      </c>
      <c r="C12" s="13" t="s">
        <v>65</v>
      </c>
      <c r="D12" s="15">
        <v>59.414285557711068</v>
      </c>
      <c r="E12" s="24" t="s">
        <v>124</v>
      </c>
    </row>
    <row r="13" spans="1:6" ht="30" hidden="1" x14ac:dyDescent="0.25">
      <c r="A13" s="13" t="s">
        <v>64</v>
      </c>
      <c r="B13" s="23">
        <v>80</v>
      </c>
      <c r="C13" s="13" t="s">
        <v>66</v>
      </c>
      <c r="D13" s="15">
        <v>37.668102456186496</v>
      </c>
      <c r="E13" s="14" t="s">
        <v>123</v>
      </c>
    </row>
    <row r="14" spans="1:6" ht="14.1" hidden="1" customHeight="1" x14ac:dyDescent="0.25">
      <c r="A14" s="23" t="s">
        <v>69</v>
      </c>
      <c r="B14" s="23">
        <v>80</v>
      </c>
      <c r="C14" s="13" t="s">
        <v>70</v>
      </c>
      <c r="D14" s="15">
        <v>100</v>
      </c>
      <c r="E14" s="14">
        <v>1</v>
      </c>
    </row>
    <row r="15" spans="1:6" ht="14.1" hidden="1" customHeight="1" x14ac:dyDescent="0.25">
      <c r="A15" s="23" t="s">
        <v>73</v>
      </c>
      <c r="B15" s="23">
        <v>80</v>
      </c>
      <c r="C15" s="13" t="s">
        <v>74</v>
      </c>
      <c r="D15" s="15">
        <v>100</v>
      </c>
      <c r="E15" s="14" t="s">
        <v>123</v>
      </c>
    </row>
    <row r="16" spans="1:6" ht="14.1" hidden="1" customHeight="1" x14ac:dyDescent="0.25">
      <c r="A16" s="23" t="s">
        <v>75</v>
      </c>
      <c r="B16" s="23">
        <v>80</v>
      </c>
      <c r="C16" s="13" t="s">
        <v>76</v>
      </c>
      <c r="D16" s="15">
        <v>100</v>
      </c>
      <c r="E16" s="14">
        <v>1</v>
      </c>
    </row>
    <row r="17" spans="1:5" ht="14.1" hidden="1" customHeight="1" x14ac:dyDescent="0.25">
      <c r="A17" s="23" t="s">
        <v>77</v>
      </c>
      <c r="B17" s="23">
        <v>80</v>
      </c>
      <c r="C17" s="13" t="s">
        <v>78</v>
      </c>
      <c r="D17" s="15">
        <v>100</v>
      </c>
      <c r="E17" s="14" t="s">
        <v>124</v>
      </c>
    </row>
    <row r="18" spans="1:5" ht="14.1" hidden="1" customHeight="1" x14ac:dyDescent="0.25">
      <c r="A18" s="23" t="s">
        <v>80</v>
      </c>
      <c r="B18" s="23">
        <v>80</v>
      </c>
      <c r="C18" s="13" t="s">
        <v>44</v>
      </c>
      <c r="D18" s="15">
        <v>100</v>
      </c>
      <c r="E18" s="14">
        <v>1</v>
      </c>
    </row>
    <row r="19" spans="1:5" ht="60" hidden="1" x14ac:dyDescent="0.25">
      <c r="A19" s="13" t="s">
        <v>81</v>
      </c>
      <c r="B19" s="23">
        <v>80</v>
      </c>
      <c r="C19" s="13" t="s">
        <v>106</v>
      </c>
      <c r="D19" s="15">
        <v>63.30955387923678</v>
      </c>
      <c r="E19" s="14">
        <v>1</v>
      </c>
    </row>
    <row r="20" spans="1:5" ht="30" hidden="1" x14ac:dyDescent="0.25">
      <c r="A20" s="13" t="s">
        <v>81</v>
      </c>
      <c r="B20" s="23">
        <v>80</v>
      </c>
      <c r="C20" s="13" t="s">
        <v>44</v>
      </c>
      <c r="D20" s="15">
        <v>36.69044612076322</v>
      </c>
      <c r="E20" s="14">
        <v>3</v>
      </c>
    </row>
    <row r="21" spans="1:5" ht="30" hidden="1" x14ac:dyDescent="0.25">
      <c r="A21" s="13" t="s">
        <v>82</v>
      </c>
      <c r="B21" s="23">
        <v>80</v>
      </c>
      <c r="C21" s="13" t="s">
        <v>44</v>
      </c>
      <c r="D21" s="15">
        <v>48.057622396629633</v>
      </c>
      <c r="E21" s="14">
        <v>3</v>
      </c>
    </row>
    <row r="22" spans="1:5" ht="30" hidden="1" x14ac:dyDescent="0.25">
      <c r="A22" s="13" t="s">
        <v>82</v>
      </c>
      <c r="B22" s="23">
        <v>80</v>
      </c>
      <c r="C22" s="13" t="s">
        <v>83</v>
      </c>
      <c r="D22" s="15">
        <v>19.278700778038257</v>
      </c>
      <c r="E22" s="14" t="s">
        <v>123</v>
      </c>
    </row>
    <row r="23" spans="1:5" ht="60" hidden="1" x14ac:dyDescent="0.25">
      <c r="A23" s="13" t="s">
        <v>82</v>
      </c>
      <c r="B23" s="23">
        <v>80</v>
      </c>
      <c r="C23" s="13" t="s">
        <v>106</v>
      </c>
      <c r="D23" s="15">
        <v>12.643971052899804</v>
      </c>
      <c r="E23" s="14">
        <v>3</v>
      </c>
    </row>
    <row r="24" spans="1:5" ht="30" hidden="1" x14ac:dyDescent="0.25">
      <c r="A24" s="13" t="s">
        <v>82</v>
      </c>
      <c r="B24" s="23">
        <v>80</v>
      </c>
      <c r="C24" s="13" t="s">
        <v>84</v>
      </c>
      <c r="D24" s="15">
        <v>10.835966432235926</v>
      </c>
      <c r="E24" s="14">
        <v>3</v>
      </c>
    </row>
    <row r="25" spans="1:5" ht="30" hidden="1" x14ac:dyDescent="0.25">
      <c r="A25" s="13" t="s">
        <v>82</v>
      </c>
      <c r="B25" s="23">
        <v>80</v>
      </c>
      <c r="C25" s="13" t="s">
        <v>117</v>
      </c>
      <c r="D25" s="15">
        <v>9.1837393401963787</v>
      </c>
      <c r="E25" s="14">
        <v>3</v>
      </c>
    </row>
    <row r="26" spans="1:5" ht="14.1" hidden="1" customHeight="1" x14ac:dyDescent="0.25">
      <c r="A26" s="23" t="s">
        <v>86</v>
      </c>
      <c r="B26" s="23">
        <v>80</v>
      </c>
      <c r="C26" s="13" t="s">
        <v>87</v>
      </c>
      <c r="D26" s="15">
        <v>100</v>
      </c>
      <c r="E26" s="14" t="s">
        <v>124</v>
      </c>
    </row>
    <row r="27" spans="1:5" ht="14.1" hidden="1" customHeight="1" x14ac:dyDescent="0.25">
      <c r="A27" s="13" t="s">
        <v>88</v>
      </c>
      <c r="B27" s="23">
        <v>80</v>
      </c>
      <c r="C27" s="13" t="s">
        <v>89</v>
      </c>
      <c r="D27" s="15">
        <v>54.373635985541981</v>
      </c>
      <c r="E27" s="14" t="s">
        <v>124</v>
      </c>
    </row>
    <row r="28" spans="1:5" ht="42" hidden="1" customHeight="1" x14ac:dyDescent="0.25">
      <c r="A28" s="23" t="s">
        <v>91</v>
      </c>
      <c r="B28" s="23">
        <v>80</v>
      </c>
      <c r="C28" s="13" t="s">
        <v>106</v>
      </c>
      <c r="D28" s="15">
        <v>100</v>
      </c>
      <c r="E28" s="14">
        <v>1</v>
      </c>
    </row>
    <row r="29" spans="1:5" ht="14.1" hidden="1" customHeight="1" x14ac:dyDescent="0.25">
      <c r="A29" s="23" t="s">
        <v>92</v>
      </c>
      <c r="B29" s="23">
        <v>80</v>
      </c>
      <c r="C29" s="13" t="s">
        <v>93</v>
      </c>
      <c r="D29" s="15">
        <v>100</v>
      </c>
      <c r="E29" s="14" t="s">
        <v>123</v>
      </c>
    </row>
    <row r="30" spans="1:5" ht="14.1" hidden="1" customHeight="1" x14ac:dyDescent="0.25">
      <c r="A30" s="13" t="s">
        <v>94</v>
      </c>
      <c r="B30" s="23">
        <v>80</v>
      </c>
      <c r="C30" s="13" t="s">
        <v>44</v>
      </c>
      <c r="D30" s="15">
        <v>87.74101168737694</v>
      </c>
      <c r="E30" s="14">
        <v>1</v>
      </c>
    </row>
    <row r="31" spans="1:5" ht="30" hidden="1" x14ac:dyDescent="0.25">
      <c r="A31" s="13" t="s">
        <v>94</v>
      </c>
      <c r="B31" s="23">
        <v>80</v>
      </c>
      <c r="C31" s="13" t="s">
        <v>41</v>
      </c>
      <c r="D31" s="15">
        <v>12.258988312623051</v>
      </c>
      <c r="E31" s="14">
        <v>3</v>
      </c>
    </row>
    <row r="32" spans="1:5" ht="14.1" hidden="1" customHeight="1" x14ac:dyDescent="0.25">
      <c r="A32" s="23" t="s">
        <v>95</v>
      </c>
      <c r="B32" s="23">
        <v>80</v>
      </c>
      <c r="C32" s="13" t="s">
        <v>44</v>
      </c>
      <c r="D32" s="15">
        <v>93.314346276936519</v>
      </c>
      <c r="E32" s="14">
        <v>1</v>
      </c>
    </row>
    <row r="33" spans="1:5" ht="42" hidden="1" customHeight="1" x14ac:dyDescent="0.25">
      <c r="A33" s="23" t="s">
        <v>96</v>
      </c>
      <c r="B33" s="23">
        <v>80</v>
      </c>
      <c r="C33" s="13" t="s">
        <v>106</v>
      </c>
      <c r="D33" s="15">
        <v>100</v>
      </c>
      <c r="E33" s="14">
        <v>1</v>
      </c>
    </row>
    <row r="34" spans="1:5" ht="14.1" hidden="1" customHeight="1" x14ac:dyDescent="0.25">
      <c r="A34" s="13" t="s">
        <v>97</v>
      </c>
      <c r="B34" s="23">
        <v>80</v>
      </c>
      <c r="C34" s="13" t="s">
        <v>76</v>
      </c>
      <c r="D34" s="15">
        <v>54.020009708214225</v>
      </c>
      <c r="E34" s="14">
        <v>1</v>
      </c>
    </row>
    <row r="35" spans="1:5" ht="30" hidden="1" x14ac:dyDescent="0.25">
      <c r="A35" s="13" t="s">
        <v>97</v>
      </c>
      <c r="B35" s="23">
        <v>80</v>
      </c>
      <c r="C35" s="13" t="s">
        <v>44</v>
      </c>
      <c r="D35" s="15">
        <v>45.979990291785775</v>
      </c>
      <c r="E35" s="14">
        <v>3</v>
      </c>
    </row>
    <row r="36" spans="1:5" ht="42" hidden="1" customHeight="1" x14ac:dyDescent="0.25">
      <c r="A36" s="23" t="s">
        <v>98</v>
      </c>
      <c r="B36" s="23">
        <v>80</v>
      </c>
      <c r="C36" s="18" t="s">
        <v>109</v>
      </c>
      <c r="D36" s="15">
        <v>100</v>
      </c>
      <c r="E36" s="14">
        <v>1</v>
      </c>
    </row>
    <row r="37" spans="1:5" ht="14.1" hidden="1" customHeight="1" x14ac:dyDescent="0.25">
      <c r="A37" s="13" t="s">
        <v>100</v>
      </c>
      <c r="B37" s="23">
        <v>80</v>
      </c>
      <c r="C37" s="13" t="s">
        <v>101</v>
      </c>
      <c r="D37" s="15">
        <v>49.80567083322979</v>
      </c>
      <c r="E37" s="14">
        <v>3</v>
      </c>
    </row>
    <row r="38" spans="1:5" ht="30" hidden="1" x14ac:dyDescent="0.25">
      <c r="A38" s="13" t="s">
        <v>100</v>
      </c>
      <c r="B38" s="23">
        <v>80</v>
      </c>
      <c r="C38" s="13" t="s">
        <v>102</v>
      </c>
      <c r="D38" s="15">
        <v>21.455480728610123</v>
      </c>
      <c r="E38" s="14">
        <v>3</v>
      </c>
    </row>
    <row r="39" spans="1:5" ht="30" hidden="1" x14ac:dyDescent="0.25">
      <c r="A39" s="13" t="s">
        <v>100</v>
      </c>
      <c r="B39" s="23">
        <v>80</v>
      </c>
      <c r="C39" s="13" t="s">
        <v>46</v>
      </c>
      <c r="D39" s="15">
        <v>15.951889863571978</v>
      </c>
      <c r="E39" s="14">
        <v>3</v>
      </c>
    </row>
    <row r="40" spans="1:5" ht="30" hidden="1" x14ac:dyDescent="0.25">
      <c r="A40" s="13" t="s">
        <v>100</v>
      </c>
      <c r="B40" s="23">
        <v>80</v>
      </c>
      <c r="C40" s="13" t="s">
        <v>103</v>
      </c>
      <c r="D40" s="15">
        <v>12.786958574588105</v>
      </c>
      <c r="E40" s="14">
        <v>3</v>
      </c>
    </row>
    <row r="41" spans="1:5" ht="42" hidden="1" customHeight="1" x14ac:dyDescent="0.25">
      <c r="A41" s="23" t="s">
        <v>104</v>
      </c>
      <c r="B41" s="23">
        <v>80</v>
      </c>
      <c r="C41" s="13" t="s">
        <v>106</v>
      </c>
      <c r="D41" s="15">
        <v>100</v>
      </c>
      <c r="E41" s="14">
        <v>1</v>
      </c>
    </row>
    <row r="42" spans="1:5" ht="60" hidden="1" x14ac:dyDescent="0.25">
      <c r="A42" s="23" t="s">
        <v>39</v>
      </c>
      <c r="B42" s="23">
        <v>92</v>
      </c>
      <c r="C42" s="13" t="s">
        <v>106</v>
      </c>
      <c r="D42" s="15">
        <v>96.533204420302155</v>
      </c>
      <c r="E42" s="14">
        <v>1</v>
      </c>
    </row>
    <row r="43" spans="1:5" ht="60" hidden="1" x14ac:dyDescent="0.25">
      <c r="A43" s="23" t="s">
        <v>42</v>
      </c>
      <c r="B43" s="23">
        <v>92</v>
      </c>
      <c r="C43" s="13" t="s">
        <v>106</v>
      </c>
      <c r="D43" s="15">
        <v>100</v>
      </c>
      <c r="E43" s="14">
        <v>1</v>
      </c>
    </row>
    <row r="44" spans="1:5" ht="60" hidden="1" x14ac:dyDescent="0.25">
      <c r="A44" s="23" t="s">
        <v>43</v>
      </c>
      <c r="B44" s="23">
        <v>92</v>
      </c>
      <c r="C44" s="13" t="s">
        <v>106</v>
      </c>
      <c r="D44" s="15">
        <v>98.423648549002891</v>
      </c>
      <c r="E44" s="14">
        <v>1</v>
      </c>
    </row>
    <row r="45" spans="1:5" ht="60" hidden="1" x14ac:dyDescent="0.25">
      <c r="A45" s="13" t="s">
        <v>4</v>
      </c>
      <c r="B45" s="23">
        <v>92</v>
      </c>
      <c r="C45" s="19" t="s">
        <v>106</v>
      </c>
      <c r="D45" s="15">
        <v>67.481464967296674</v>
      </c>
      <c r="E45" s="14">
        <v>1</v>
      </c>
    </row>
    <row r="46" spans="1:5" hidden="1" x14ac:dyDescent="0.25">
      <c r="A46" s="13" t="s">
        <v>4</v>
      </c>
      <c r="B46" s="23">
        <v>92</v>
      </c>
      <c r="C46" s="13" t="s">
        <v>44</v>
      </c>
      <c r="D46" s="15">
        <v>19.871112056489533</v>
      </c>
      <c r="E46" s="14">
        <v>3</v>
      </c>
    </row>
    <row r="47" spans="1:5" hidden="1" x14ac:dyDescent="0.25">
      <c r="A47" s="13" t="s">
        <v>4</v>
      </c>
      <c r="B47" s="23">
        <v>92</v>
      </c>
      <c r="C47" s="13" t="s">
        <v>45</v>
      </c>
      <c r="D47" s="15">
        <v>11.675598441569189</v>
      </c>
      <c r="E47" s="14">
        <v>3</v>
      </c>
    </row>
    <row r="48" spans="1:5" ht="60" hidden="1" x14ac:dyDescent="0.25">
      <c r="A48" s="23" t="s">
        <v>50</v>
      </c>
      <c r="B48" s="23">
        <v>92</v>
      </c>
      <c r="C48" s="13" t="s">
        <v>106</v>
      </c>
      <c r="D48" s="15">
        <v>100</v>
      </c>
      <c r="E48" s="14">
        <v>1</v>
      </c>
    </row>
    <row r="49" spans="1:5" ht="60" hidden="1" x14ac:dyDescent="0.25">
      <c r="A49" s="23" t="s">
        <v>51</v>
      </c>
      <c r="B49" s="23">
        <v>92</v>
      </c>
      <c r="C49" s="13" t="s">
        <v>106</v>
      </c>
      <c r="D49" s="15">
        <v>100</v>
      </c>
      <c r="E49" s="14">
        <v>1</v>
      </c>
    </row>
    <row r="50" spans="1:5" ht="60" hidden="1" x14ac:dyDescent="0.25">
      <c r="A50" s="23" t="s">
        <v>52</v>
      </c>
      <c r="B50" s="23">
        <v>92</v>
      </c>
      <c r="C50" s="13" t="s">
        <v>106</v>
      </c>
      <c r="D50" s="15">
        <v>92.720721641947591</v>
      </c>
      <c r="E50" s="14">
        <v>1</v>
      </c>
    </row>
    <row r="51" spans="1:5" ht="60" hidden="1" x14ac:dyDescent="0.25">
      <c r="A51" s="13" t="s">
        <v>56</v>
      </c>
      <c r="B51" s="23">
        <v>92</v>
      </c>
      <c r="C51" s="13" t="s">
        <v>106</v>
      </c>
      <c r="D51" s="15">
        <v>68.944688362549897</v>
      </c>
      <c r="E51" s="14">
        <v>1</v>
      </c>
    </row>
    <row r="52" spans="1:5" ht="30" hidden="1" x14ac:dyDescent="0.25">
      <c r="A52" s="13" t="s">
        <v>56</v>
      </c>
      <c r="B52" s="23">
        <v>92</v>
      </c>
      <c r="C52" s="13" t="s">
        <v>44</v>
      </c>
      <c r="D52" s="15">
        <v>28.726473287806233</v>
      </c>
      <c r="E52" s="14">
        <v>3</v>
      </c>
    </row>
    <row r="53" spans="1:5" ht="60" hidden="1" x14ac:dyDescent="0.25">
      <c r="A53" s="23" t="s">
        <v>59</v>
      </c>
      <c r="B53" s="23">
        <v>92</v>
      </c>
      <c r="C53" s="13" t="s">
        <v>106</v>
      </c>
      <c r="D53" s="15">
        <v>98.698362737337604</v>
      </c>
      <c r="E53" s="14">
        <v>1</v>
      </c>
    </row>
    <row r="54" spans="1:5" ht="60" hidden="1" x14ac:dyDescent="0.25">
      <c r="A54" s="23" t="s">
        <v>60</v>
      </c>
      <c r="B54" s="23">
        <v>92</v>
      </c>
      <c r="C54" s="13" t="s">
        <v>106</v>
      </c>
      <c r="D54" s="15">
        <v>96.21239368206264</v>
      </c>
      <c r="E54" s="14">
        <v>1</v>
      </c>
    </row>
    <row r="55" spans="1:5" ht="60" hidden="1" x14ac:dyDescent="0.25">
      <c r="A55" s="13" t="s">
        <v>62</v>
      </c>
      <c r="B55" s="23">
        <v>92</v>
      </c>
      <c r="C55" s="13" t="s">
        <v>106</v>
      </c>
      <c r="D55" s="15">
        <v>73.031625372335668</v>
      </c>
      <c r="E55" s="14">
        <v>1</v>
      </c>
    </row>
    <row r="56" spans="1:5" ht="30" hidden="1" x14ac:dyDescent="0.25">
      <c r="A56" s="13" t="s">
        <v>62</v>
      </c>
      <c r="B56" s="23">
        <v>92</v>
      </c>
      <c r="C56" s="13" t="s">
        <v>63</v>
      </c>
      <c r="D56" s="15">
        <v>17.448177482486134</v>
      </c>
      <c r="E56" s="14">
        <v>3</v>
      </c>
    </row>
    <row r="57" spans="1:5" ht="30" hidden="1" x14ac:dyDescent="0.25">
      <c r="A57" s="13" t="s">
        <v>62</v>
      </c>
      <c r="B57" s="23">
        <v>92</v>
      </c>
      <c r="C57" s="13" t="s">
        <v>44</v>
      </c>
      <c r="D57" s="15">
        <v>9.5201971451781962</v>
      </c>
      <c r="E57" s="14">
        <v>3</v>
      </c>
    </row>
    <row r="58" spans="1:5" ht="60" hidden="1" x14ac:dyDescent="0.25">
      <c r="A58" s="13" t="s">
        <v>64</v>
      </c>
      <c r="B58" s="23">
        <v>92</v>
      </c>
      <c r="C58" s="13" t="s">
        <v>106</v>
      </c>
      <c r="D58" s="15">
        <v>80.257970185414948</v>
      </c>
      <c r="E58" s="14">
        <v>1</v>
      </c>
    </row>
    <row r="59" spans="1:5" ht="30" hidden="1" x14ac:dyDescent="0.25">
      <c r="A59" s="13" t="s">
        <v>64</v>
      </c>
      <c r="B59" s="23">
        <v>92</v>
      </c>
      <c r="C59" s="13" t="s">
        <v>44</v>
      </c>
      <c r="D59" s="15">
        <v>9.1667718312789059</v>
      </c>
      <c r="E59" s="14">
        <v>3</v>
      </c>
    </row>
    <row r="60" spans="1:5" ht="60" hidden="1" x14ac:dyDescent="0.25">
      <c r="A60" s="23" t="s">
        <v>69</v>
      </c>
      <c r="B60" s="23">
        <v>92</v>
      </c>
      <c r="C60" s="13" t="s">
        <v>106</v>
      </c>
      <c r="D60" s="15">
        <v>95.546855670719424</v>
      </c>
      <c r="E60" s="14">
        <v>1</v>
      </c>
    </row>
    <row r="61" spans="1:5" ht="60" hidden="1" x14ac:dyDescent="0.25">
      <c r="A61" s="23" t="s">
        <v>71</v>
      </c>
      <c r="B61" s="23">
        <v>92</v>
      </c>
      <c r="C61" s="13" t="s">
        <v>106</v>
      </c>
      <c r="D61" s="15">
        <v>96.471091816638051</v>
      </c>
      <c r="E61" s="14">
        <v>1</v>
      </c>
    </row>
    <row r="62" spans="1:5" ht="60" hidden="1" x14ac:dyDescent="0.25">
      <c r="A62" s="23" t="s">
        <v>73</v>
      </c>
      <c r="B62" s="23">
        <v>92</v>
      </c>
      <c r="C62" s="13" t="s">
        <v>106</v>
      </c>
      <c r="D62" s="15">
        <v>94.59889980906452</v>
      </c>
      <c r="E62" s="14">
        <v>1</v>
      </c>
    </row>
    <row r="63" spans="1:5" ht="60" hidden="1" x14ac:dyDescent="0.25">
      <c r="A63" s="13" t="s">
        <v>75</v>
      </c>
      <c r="B63" s="23">
        <v>92</v>
      </c>
      <c r="C63" s="13" t="s">
        <v>106</v>
      </c>
      <c r="D63" s="15">
        <v>74.151488690027762</v>
      </c>
      <c r="E63" s="14">
        <v>1</v>
      </c>
    </row>
    <row r="64" spans="1:5" ht="30" hidden="1" x14ac:dyDescent="0.25">
      <c r="A64" s="13" t="s">
        <v>75</v>
      </c>
      <c r="B64" s="23">
        <v>92</v>
      </c>
      <c r="C64" s="13" t="s">
        <v>76</v>
      </c>
      <c r="D64" s="15">
        <v>25.848511309972245</v>
      </c>
      <c r="E64" s="14">
        <v>3</v>
      </c>
    </row>
    <row r="65" spans="1:5" ht="60" hidden="1" x14ac:dyDescent="0.25">
      <c r="A65" s="13" t="s">
        <v>77</v>
      </c>
      <c r="B65" s="23">
        <v>92</v>
      </c>
      <c r="C65" s="13" t="s">
        <v>106</v>
      </c>
      <c r="D65" s="15">
        <v>90.565913365423128</v>
      </c>
      <c r="E65" s="14">
        <v>1</v>
      </c>
    </row>
    <row r="66" spans="1:5" ht="30" hidden="1" x14ac:dyDescent="0.25">
      <c r="A66" s="13" t="s">
        <v>77</v>
      </c>
      <c r="B66" s="23">
        <v>92</v>
      </c>
      <c r="C66" s="13" t="s">
        <v>78</v>
      </c>
      <c r="D66" s="15">
        <v>9.4340866345768628</v>
      </c>
      <c r="E66" s="14" t="s">
        <v>124</v>
      </c>
    </row>
    <row r="67" spans="1:5" ht="60" hidden="1" x14ac:dyDescent="0.25">
      <c r="A67" s="23" t="s">
        <v>79</v>
      </c>
      <c r="B67" s="23">
        <v>92</v>
      </c>
      <c r="C67" s="13" t="s">
        <v>106</v>
      </c>
      <c r="D67" s="15">
        <v>100</v>
      </c>
      <c r="E67" s="14">
        <v>1</v>
      </c>
    </row>
    <row r="68" spans="1:5" ht="60" hidden="1" x14ac:dyDescent="0.25">
      <c r="A68" s="23" t="s">
        <v>80</v>
      </c>
      <c r="B68" s="23">
        <v>92</v>
      </c>
      <c r="C68" s="13" t="s">
        <v>106</v>
      </c>
      <c r="D68" s="15">
        <v>93.001285854651044</v>
      </c>
      <c r="E68" s="14">
        <v>1</v>
      </c>
    </row>
    <row r="69" spans="1:5" ht="60" hidden="1" x14ac:dyDescent="0.25">
      <c r="A69" s="13" t="s">
        <v>81</v>
      </c>
      <c r="B69" s="23">
        <v>92</v>
      </c>
      <c r="C69" s="13" t="s">
        <v>106</v>
      </c>
      <c r="D69" s="15">
        <v>69.850366241308009</v>
      </c>
      <c r="E69" s="14">
        <v>1</v>
      </c>
    </row>
    <row r="70" spans="1:5" ht="30" hidden="1" x14ac:dyDescent="0.25">
      <c r="A70" s="13" t="s">
        <v>81</v>
      </c>
      <c r="B70" s="23">
        <v>92</v>
      </c>
      <c r="C70" s="13" t="s">
        <v>44</v>
      </c>
      <c r="D70" s="15">
        <v>30.149633758691998</v>
      </c>
      <c r="E70" s="14">
        <v>3</v>
      </c>
    </row>
    <row r="71" spans="1:5" ht="60" hidden="1" x14ac:dyDescent="0.25">
      <c r="A71" s="13" t="s">
        <v>82</v>
      </c>
      <c r="B71" s="23">
        <v>92</v>
      </c>
      <c r="C71" s="13" t="s">
        <v>106</v>
      </c>
      <c r="D71" s="15">
        <v>54.650733691746133</v>
      </c>
      <c r="E71" s="14">
        <v>1</v>
      </c>
    </row>
    <row r="72" spans="1:5" ht="30" hidden="1" x14ac:dyDescent="0.25">
      <c r="A72" s="13" t="s">
        <v>82</v>
      </c>
      <c r="B72" s="23">
        <v>92</v>
      </c>
      <c r="C72" s="13" t="s">
        <v>44</v>
      </c>
      <c r="D72" s="15">
        <v>20.410010408326198</v>
      </c>
      <c r="E72" s="14">
        <v>3</v>
      </c>
    </row>
    <row r="73" spans="1:5" ht="30" hidden="1" x14ac:dyDescent="0.25">
      <c r="A73" s="13" t="s">
        <v>82</v>
      </c>
      <c r="B73" s="23">
        <v>92</v>
      </c>
      <c r="C73" s="13" t="s">
        <v>45</v>
      </c>
      <c r="D73" s="15">
        <v>12.695480835229212</v>
      </c>
      <c r="E73" s="14">
        <v>3</v>
      </c>
    </row>
    <row r="74" spans="1:5" ht="60" hidden="1" x14ac:dyDescent="0.25">
      <c r="A74" s="23" t="s">
        <v>86</v>
      </c>
      <c r="B74" s="23">
        <v>92</v>
      </c>
      <c r="C74" s="13" t="s">
        <v>106</v>
      </c>
      <c r="D74" s="15">
        <v>91.864041001868358</v>
      </c>
      <c r="E74" s="14">
        <v>1</v>
      </c>
    </row>
    <row r="75" spans="1:5" ht="60" hidden="1" x14ac:dyDescent="0.25">
      <c r="A75" s="13" t="s">
        <v>88</v>
      </c>
      <c r="B75" s="23">
        <v>92</v>
      </c>
      <c r="C75" s="13" t="s">
        <v>106</v>
      </c>
      <c r="D75" s="15">
        <v>74.247801418088429</v>
      </c>
      <c r="E75" s="14">
        <v>1</v>
      </c>
    </row>
    <row r="76" spans="1:5" ht="30" hidden="1" x14ac:dyDescent="0.25">
      <c r="A76" s="13" t="s">
        <v>88</v>
      </c>
      <c r="B76" s="23">
        <v>92</v>
      </c>
      <c r="C76" s="13" t="s">
        <v>44</v>
      </c>
      <c r="D76" s="15">
        <v>17.961658861319073</v>
      </c>
      <c r="E76" s="14">
        <v>3</v>
      </c>
    </row>
    <row r="77" spans="1:5" ht="60" hidden="1" x14ac:dyDescent="0.25">
      <c r="A77" s="23" t="s">
        <v>90</v>
      </c>
      <c r="B77" s="23">
        <v>92</v>
      </c>
      <c r="C77" s="13" t="s">
        <v>106</v>
      </c>
      <c r="D77" s="15">
        <v>100</v>
      </c>
      <c r="E77" s="14">
        <v>1</v>
      </c>
    </row>
    <row r="78" spans="1:5" ht="60" hidden="1" x14ac:dyDescent="0.25">
      <c r="A78" s="23" t="s">
        <v>91</v>
      </c>
      <c r="B78" s="23">
        <v>92</v>
      </c>
      <c r="C78" s="13" t="s">
        <v>106</v>
      </c>
      <c r="D78" s="15">
        <v>100</v>
      </c>
      <c r="E78" s="14">
        <v>1</v>
      </c>
    </row>
    <row r="79" spans="1:5" ht="60" hidden="1" x14ac:dyDescent="0.25">
      <c r="A79" s="13" t="s">
        <v>92</v>
      </c>
      <c r="B79" s="23">
        <v>92</v>
      </c>
      <c r="C79" s="13" t="s">
        <v>106</v>
      </c>
      <c r="D79" s="15">
        <v>84.350232028240015</v>
      </c>
      <c r="E79" s="14">
        <v>1</v>
      </c>
    </row>
    <row r="80" spans="1:5" ht="30" hidden="1" x14ac:dyDescent="0.25">
      <c r="A80" s="13" t="s">
        <v>92</v>
      </c>
      <c r="B80" s="23">
        <v>92</v>
      </c>
      <c r="C80" s="13" t="s">
        <v>93</v>
      </c>
      <c r="D80" s="15">
        <v>15.649767971759982</v>
      </c>
      <c r="E80" s="14" t="s">
        <v>123</v>
      </c>
    </row>
    <row r="81" spans="1:5" ht="60" hidden="1" x14ac:dyDescent="0.25">
      <c r="A81" s="13" t="s">
        <v>94</v>
      </c>
      <c r="B81" s="23">
        <v>92</v>
      </c>
      <c r="C81" s="13" t="s">
        <v>106</v>
      </c>
      <c r="D81" s="15">
        <v>82.908272518859405</v>
      </c>
      <c r="E81" s="14">
        <v>1</v>
      </c>
    </row>
    <row r="82" spans="1:5" ht="30" hidden="1" x14ac:dyDescent="0.25">
      <c r="A82" s="13" t="s">
        <v>94</v>
      </c>
      <c r="B82" s="23">
        <v>92</v>
      </c>
      <c r="C82" s="13" t="s">
        <v>44</v>
      </c>
      <c r="D82" s="15">
        <v>10.524836344666573</v>
      </c>
      <c r="E82" s="14">
        <v>3</v>
      </c>
    </row>
    <row r="83" spans="1:5" ht="60" hidden="1" x14ac:dyDescent="0.25">
      <c r="A83" s="13" t="s">
        <v>95</v>
      </c>
      <c r="B83" s="23">
        <v>92</v>
      </c>
      <c r="C83" s="13" t="s">
        <v>106</v>
      </c>
      <c r="D83" s="15">
        <v>62.186915983766788</v>
      </c>
      <c r="E83" s="14">
        <v>1</v>
      </c>
    </row>
    <row r="84" spans="1:5" ht="30" hidden="1" x14ac:dyDescent="0.25">
      <c r="A84" s="13" t="s">
        <v>95</v>
      </c>
      <c r="B84" s="23">
        <v>92</v>
      </c>
      <c r="C84" s="13" t="s">
        <v>44</v>
      </c>
      <c r="D84" s="15">
        <v>33.691652135495673</v>
      </c>
      <c r="E84" s="14">
        <v>3</v>
      </c>
    </row>
    <row r="85" spans="1:5" ht="60" hidden="1" x14ac:dyDescent="0.25">
      <c r="A85" s="23" t="s">
        <v>96</v>
      </c>
      <c r="B85" s="23">
        <v>92</v>
      </c>
      <c r="C85" s="13" t="s">
        <v>106</v>
      </c>
      <c r="D85" s="15">
        <v>100</v>
      </c>
      <c r="E85" s="14">
        <v>1</v>
      </c>
    </row>
    <row r="86" spans="1:5" ht="60" hidden="1" x14ac:dyDescent="0.25">
      <c r="A86" s="13" t="s">
        <v>97</v>
      </c>
      <c r="B86" s="23">
        <v>92</v>
      </c>
      <c r="C86" s="13" t="s">
        <v>106</v>
      </c>
      <c r="D86" s="15">
        <v>77.168019447979532</v>
      </c>
      <c r="E86" s="14">
        <v>1</v>
      </c>
    </row>
    <row r="87" spans="1:5" ht="30" hidden="1" x14ac:dyDescent="0.25">
      <c r="A87" s="13" t="s">
        <v>97</v>
      </c>
      <c r="B87" s="23">
        <v>92</v>
      </c>
      <c r="C87" s="13" t="s">
        <v>44</v>
      </c>
      <c r="D87" s="15">
        <v>12.66071192940012</v>
      </c>
      <c r="E87" s="14">
        <v>3</v>
      </c>
    </row>
    <row r="88" spans="1:5" ht="30" hidden="1" x14ac:dyDescent="0.25">
      <c r="A88" s="13" t="s">
        <v>97</v>
      </c>
      <c r="B88" s="23">
        <v>92</v>
      </c>
      <c r="C88" s="13" t="s">
        <v>76</v>
      </c>
      <c r="D88" s="15">
        <v>9.1346457386861157</v>
      </c>
      <c r="E88" s="14">
        <v>3</v>
      </c>
    </row>
    <row r="89" spans="1:5" ht="30" hidden="1" x14ac:dyDescent="0.25">
      <c r="A89" s="23" t="s">
        <v>98</v>
      </c>
      <c r="B89" s="23">
        <v>92</v>
      </c>
      <c r="C89" s="13" t="s">
        <v>99</v>
      </c>
      <c r="D89" s="15">
        <v>100</v>
      </c>
      <c r="E89" s="14">
        <v>1</v>
      </c>
    </row>
    <row r="90" spans="1:5" ht="60" hidden="1" x14ac:dyDescent="0.25">
      <c r="A90" s="13" t="s">
        <v>100</v>
      </c>
      <c r="B90" s="23">
        <v>92</v>
      </c>
      <c r="C90" s="13" t="s">
        <v>106</v>
      </c>
      <c r="D90" s="15">
        <v>72.650748355518957</v>
      </c>
      <c r="E90" s="14">
        <v>1</v>
      </c>
    </row>
    <row r="91" spans="1:5" ht="30" hidden="1" x14ac:dyDescent="0.25">
      <c r="A91" s="13" t="s">
        <v>100</v>
      </c>
      <c r="B91" s="23">
        <v>92</v>
      </c>
      <c r="C91" s="13" t="s">
        <v>101</v>
      </c>
      <c r="D91" s="15">
        <v>10.312012558547353</v>
      </c>
      <c r="E91" s="14">
        <v>3</v>
      </c>
    </row>
    <row r="92" spans="1:5" ht="60" hidden="1" x14ac:dyDescent="0.25">
      <c r="A92" s="23" t="s">
        <v>104</v>
      </c>
      <c r="B92" s="23">
        <v>92</v>
      </c>
      <c r="C92" s="13" t="s">
        <v>106</v>
      </c>
      <c r="D92" s="15">
        <v>100</v>
      </c>
      <c r="E92" s="14">
        <v>1</v>
      </c>
    </row>
    <row r="93" spans="1:5" ht="60" hidden="1" x14ac:dyDescent="0.25">
      <c r="A93" s="23" t="s">
        <v>39</v>
      </c>
      <c r="B93" s="23">
        <v>95</v>
      </c>
      <c r="C93" s="13" t="s">
        <v>106</v>
      </c>
      <c r="D93" s="15">
        <v>100</v>
      </c>
      <c r="E93" s="14">
        <v>1</v>
      </c>
    </row>
    <row r="94" spans="1:5" ht="60" hidden="1" x14ac:dyDescent="0.25">
      <c r="A94" s="23" t="s">
        <v>42</v>
      </c>
      <c r="B94" s="23">
        <v>95</v>
      </c>
      <c r="C94" s="13" t="s">
        <v>106</v>
      </c>
      <c r="D94" s="15">
        <v>100</v>
      </c>
      <c r="E94" s="14">
        <v>1</v>
      </c>
    </row>
    <row r="95" spans="1:5" ht="60" hidden="1" x14ac:dyDescent="0.25">
      <c r="A95" s="13" t="s">
        <v>4</v>
      </c>
      <c r="B95" s="23">
        <v>95</v>
      </c>
      <c r="C95" s="13" t="s">
        <v>106</v>
      </c>
      <c r="D95" s="15">
        <v>64.978010373309857</v>
      </c>
      <c r="E95" s="14">
        <v>1</v>
      </c>
    </row>
    <row r="96" spans="1:5" hidden="1" x14ac:dyDescent="0.25">
      <c r="A96" s="13" t="s">
        <v>4</v>
      </c>
      <c r="B96" s="23">
        <v>95</v>
      </c>
      <c r="C96" s="13" t="s">
        <v>44</v>
      </c>
      <c r="D96" s="15">
        <v>20.715016069351492</v>
      </c>
      <c r="E96" s="14">
        <v>3</v>
      </c>
    </row>
    <row r="97" spans="1:5" hidden="1" x14ac:dyDescent="0.25">
      <c r="A97" s="13" t="s">
        <v>4</v>
      </c>
      <c r="B97" s="23">
        <v>95</v>
      </c>
      <c r="C97" s="13" t="s">
        <v>45</v>
      </c>
      <c r="D97" s="15">
        <v>13.934828597326824</v>
      </c>
      <c r="E97" s="14">
        <v>3</v>
      </c>
    </row>
    <row r="98" spans="1:5" ht="60" hidden="1" x14ac:dyDescent="0.25">
      <c r="A98" s="23" t="s">
        <v>50</v>
      </c>
      <c r="B98" s="23">
        <v>95</v>
      </c>
      <c r="C98" s="13" t="s">
        <v>106</v>
      </c>
      <c r="D98" s="15">
        <v>100</v>
      </c>
      <c r="E98" s="14">
        <v>1</v>
      </c>
    </row>
    <row r="99" spans="1:5" ht="60" hidden="1" x14ac:dyDescent="0.25">
      <c r="A99" s="23" t="s">
        <v>51</v>
      </c>
      <c r="B99" s="23">
        <v>95</v>
      </c>
      <c r="C99" s="13" t="s">
        <v>106</v>
      </c>
      <c r="D99" s="15">
        <v>100</v>
      </c>
      <c r="E99" s="14">
        <v>1</v>
      </c>
    </row>
    <row r="100" spans="1:5" ht="60" hidden="1" x14ac:dyDescent="0.25">
      <c r="A100" s="23" t="s">
        <v>52</v>
      </c>
      <c r="B100" s="23">
        <v>95</v>
      </c>
      <c r="C100" s="13" t="s">
        <v>106</v>
      </c>
      <c r="D100" s="15">
        <v>99.959653456526311</v>
      </c>
      <c r="E100" s="14">
        <v>1</v>
      </c>
    </row>
    <row r="101" spans="1:5" ht="60" hidden="1" x14ac:dyDescent="0.25">
      <c r="A101" s="13" t="s">
        <v>56</v>
      </c>
      <c r="B101" s="23">
        <v>95</v>
      </c>
      <c r="C101" s="13" t="s">
        <v>106</v>
      </c>
      <c r="D101" s="15">
        <v>78.999477441503643</v>
      </c>
      <c r="E101" s="14">
        <v>1</v>
      </c>
    </row>
    <row r="102" spans="1:5" ht="30" hidden="1" x14ac:dyDescent="0.25">
      <c r="A102" s="13" t="s">
        <v>56</v>
      </c>
      <c r="B102" s="23">
        <v>95</v>
      </c>
      <c r="C102" s="13" t="s">
        <v>44</v>
      </c>
      <c r="D102" s="15">
        <v>18.459888951114756</v>
      </c>
      <c r="E102" s="14">
        <v>3</v>
      </c>
    </row>
    <row r="103" spans="1:5" ht="60" hidden="1" x14ac:dyDescent="0.25">
      <c r="A103" s="23" t="s">
        <v>60</v>
      </c>
      <c r="B103" s="23">
        <v>95</v>
      </c>
      <c r="C103" s="13" t="s">
        <v>106</v>
      </c>
      <c r="D103" s="15">
        <v>100</v>
      </c>
      <c r="E103" s="14">
        <v>1</v>
      </c>
    </row>
    <row r="104" spans="1:5" ht="60" hidden="1" x14ac:dyDescent="0.25">
      <c r="A104" s="13" t="s">
        <v>62</v>
      </c>
      <c r="B104" s="23">
        <v>95</v>
      </c>
      <c r="C104" s="13" t="s">
        <v>106</v>
      </c>
      <c r="D104" s="15">
        <v>86.350554051125414</v>
      </c>
      <c r="E104" s="14">
        <v>1</v>
      </c>
    </row>
    <row r="105" spans="1:5" ht="30" hidden="1" x14ac:dyDescent="0.25">
      <c r="A105" s="13" t="s">
        <v>62</v>
      </c>
      <c r="B105" s="23">
        <v>95</v>
      </c>
      <c r="C105" s="13" t="s">
        <v>44</v>
      </c>
      <c r="D105" s="15">
        <v>10.119222431289627</v>
      </c>
      <c r="E105" s="14">
        <v>3</v>
      </c>
    </row>
    <row r="106" spans="1:5" ht="60" hidden="1" x14ac:dyDescent="0.25">
      <c r="A106" s="13" t="s">
        <v>64</v>
      </c>
      <c r="B106" s="23">
        <v>95</v>
      </c>
      <c r="C106" s="13" t="s">
        <v>106</v>
      </c>
      <c r="D106" s="15">
        <v>86.253630707851798</v>
      </c>
      <c r="E106" s="14">
        <v>1</v>
      </c>
    </row>
    <row r="107" spans="1:5" ht="30" hidden="1" x14ac:dyDescent="0.25">
      <c r="A107" s="13" t="s">
        <v>64</v>
      </c>
      <c r="B107" s="23">
        <v>95</v>
      </c>
      <c r="C107" s="13" t="s">
        <v>44</v>
      </c>
      <c r="D107" s="15">
        <v>9.756689268267257</v>
      </c>
      <c r="E107" s="14">
        <v>3</v>
      </c>
    </row>
    <row r="108" spans="1:5" ht="60" hidden="1" x14ac:dyDescent="0.25">
      <c r="A108" s="23" t="s">
        <v>69</v>
      </c>
      <c r="B108" s="23">
        <v>95</v>
      </c>
      <c r="C108" s="13" t="s">
        <v>106</v>
      </c>
      <c r="D108" s="15">
        <v>100</v>
      </c>
      <c r="E108" s="14">
        <v>1</v>
      </c>
    </row>
    <row r="109" spans="1:5" ht="60" hidden="1" x14ac:dyDescent="0.25">
      <c r="A109" s="23" t="s">
        <v>71</v>
      </c>
      <c r="B109" s="23">
        <v>95</v>
      </c>
      <c r="C109" s="13" t="s">
        <v>106</v>
      </c>
      <c r="D109" s="15">
        <v>99.117484655041494</v>
      </c>
      <c r="E109" s="14">
        <v>1</v>
      </c>
    </row>
    <row r="110" spans="1:5" ht="60" hidden="1" x14ac:dyDescent="0.25">
      <c r="A110" s="23" t="s">
        <v>73</v>
      </c>
      <c r="B110" s="23">
        <v>95</v>
      </c>
      <c r="C110" s="13" t="s">
        <v>106</v>
      </c>
      <c r="D110" s="15">
        <v>100</v>
      </c>
      <c r="E110" s="14">
        <v>1</v>
      </c>
    </row>
    <row r="111" spans="1:5" ht="60" hidden="1" x14ac:dyDescent="0.25">
      <c r="A111" s="13" t="s">
        <v>75</v>
      </c>
      <c r="B111" s="23">
        <v>95</v>
      </c>
      <c r="C111" s="13" t="s">
        <v>106</v>
      </c>
      <c r="D111" s="15">
        <v>87.394864368072191</v>
      </c>
      <c r="E111" s="14">
        <v>1</v>
      </c>
    </row>
    <row r="112" spans="1:5" ht="30" hidden="1" x14ac:dyDescent="0.25">
      <c r="A112" s="13" t="s">
        <v>75</v>
      </c>
      <c r="B112" s="23">
        <v>95</v>
      </c>
      <c r="C112" s="13" t="s">
        <v>76</v>
      </c>
      <c r="D112" s="15">
        <v>12.60513563192781</v>
      </c>
      <c r="E112" s="14">
        <v>3</v>
      </c>
    </row>
    <row r="113" spans="1:5" ht="60" hidden="1" x14ac:dyDescent="0.25">
      <c r="A113" s="23" t="s">
        <v>77</v>
      </c>
      <c r="B113" s="23">
        <v>95</v>
      </c>
      <c r="C113" s="13" t="s">
        <v>106</v>
      </c>
      <c r="D113" s="15">
        <v>93.560797956573651</v>
      </c>
      <c r="E113" s="14">
        <v>1</v>
      </c>
    </row>
    <row r="114" spans="1:5" ht="60" hidden="1" x14ac:dyDescent="0.25">
      <c r="A114" s="23" t="s">
        <v>79</v>
      </c>
      <c r="B114" s="23">
        <v>95</v>
      </c>
      <c r="C114" s="13" t="s">
        <v>106</v>
      </c>
      <c r="D114" s="15">
        <v>100</v>
      </c>
      <c r="E114" s="14">
        <v>1</v>
      </c>
    </row>
    <row r="115" spans="1:5" ht="60" hidden="1" x14ac:dyDescent="0.25">
      <c r="A115" s="23" t="s">
        <v>80</v>
      </c>
      <c r="B115" s="23">
        <v>95</v>
      </c>
      <c r="C115" s="13" t="s">
        <v>106</v>
      </c>
      <c r="D115" s="15">
        <v>94.684471262721758</v>
      </c>
      <c r="E115" s="14">
        <v>1</v>
      </c>
    </row>
    <row r="116" spans="1:5" ht="60" hidden="1" x14ac:dyDescent="0.25">
      <c r="A116" s="13" t="s">
        <v>81</v>
      </c>
      <c r="B116" s="23">
        <v>95</v>
      </c>
      <c r="C116" s="13" t="s">
        <v>106</v>
      </c>
      <c r="D116" s="15">
        <v>72.165836333830029</v>
      </c>
      <c r="E116" s="14">
        <v>1</v>
      </c>
    </row>
    <row r="117" spans="1:5" ht="30" hidden="1" x14ac:dyDescent="0.25">
      <c r="A117" s="13" t="s">
        <v>81</v>
      </c>
      <c r="B117" s="23">
        <v>95</v>
      </c>
      <c r="C117" s="13" t="s">
        <v>44</v>
      </c>
      <c r="D117" s="15">
        <v>27.83416366616996</v>
      </c>
      <c r="E117" s="14">
        <v>3</v>
      </c>
    </row>
    <row r="118" spans="1:5" ht="60" hidden="1" x14ac:dyDescent="0.25">
      <c r="A118" s="13" t="s">
        <v>82</v>
      </c>
      <c r="B118" s="23">
        <v>95</v>
      </c>
      <c r="C118" s="13" t="s">
        <v>106</v>
      </c>
      <c r="D118" s="15">
        <v>60.959797491588262</v>
      </c>
      <c r="E118" s="14">
        <v>1</v>
      </c>
    </row>
    <row r="119" spans="1:5" ht="30" hidden="1" x14ac:dyDescent="0.25">
      <c r="A119" s="13" t="s">
        <v>82</v>
      </c>
      <c r="B119" s="23">
        <v>95</v>
      </c>
      <c r="C119" s="13" t="s">
        <v>45</v>
      </c>
      <c r="D119" s="15">
        <v>18.531525958897948</v>
      </c>
      <c r="E119" s="14">
        <v>3</v>
      </c>
    </row>
    <row r="120" spans="1:5" ht="30" hidden="1" x14ac:dyDescent="0.25">
      <c r="A120" s="13" t="s">
        <v>82</v>
      </c>
      <c r="B120" s="23">
        <v>95</v>
      </c>
      <c r="C120" s="13" t="s">
        <v>44</v>
      </c>
      <c r="D120" s="15">
        <v>13.235566120977449</v>
      </c>
      <c r="E120" s="14">
        <v>3</v>
      </c>
    </row>
    <row r="121" spans="1:5" ht="60" hidden="1" x14ac:dyDescent="0.25">
      <c r="A121" s="23" t="s">
        <v>86</v>
      </c>
      <c r="B121" s="23">
        <v>95</v>
      </c>
      <c r="C121" s="13" t="s">
        <v>106</v>
      </c>
      <c r="D121" s="15">
        <v>100</v>
      </c>
      <c r="E121" s="14">
        <v>1</v>
      </c>
    </row>
    <row r="122" spans="1:5" ht="60" hidden="1" x14ac:dyDescent="0.25">
      <c r="A122" s="13" t="s">
        <v>88</v>
      </c>
      <c r="B122" s="23">
        <v>95</v>
      </c>
      <c r="C122" s="13" t="s">
        <v>106</v>
      </c>
      <c r="D122" s="15">
        <v>81.996504572095915</v>
      </c>
      <c r="E122" s="14">
        <v>1</v>
      </c>
    </row>
    <row r="123" spans="1:5" ht="30" hidden="1" x14ac:dyDescent="0.25">
      <c r="A123" s="13" t="s">
        <v>88</v>
      </c>
      <c r="B123" s="23">
        <v>95</v>
      </c>
      <c r="C123" s="13" t="s">
        <v>44</v>
      </c>
      <c r="D123" s="15">
        <v>12.667251052847931</v>
      </c>
      <c r="E123" s="14">
        <v>3</v>
      </c>
    </row>
    <row r="124" spans="1:5" ht="60" hidden="1" x14ac:dyDescent="0.25">
      <c r="A124" s="23" t="s">
        <v>90</v>
      </c>
      <c r="B124" s="23">
        <v>95</v>
      </c>
      <c r="C124" s="13" t="s">
        <v>106</v>
      </c>
      <c r="D124" s="15">
        <v>100</v>
      </c>
      <c r="E124" s="14">
        <v>1</v>
      </c>
    </row>
    <row r="125" spans="1:5" ht="60" hidden="1" x14ac:dyDescent="0.25">
      <c r="A125" s="23" t="s">
        <v>91</v>
      </c>
      <c r="B125" s="23">
        <v>95</v>
      </c>
      <c r="C125" s="13" t="s">
        <v>106</v>
      </c>
      <c r="D125" s="15">
        <v>100</v>
      </c>
      <c r="E125" s="14">
        <v>1</v>
      </c>
    </row>
    <row r="126" spans="1:5" ht="60" hidden="1" x14ac:dyDescent="0.25">
      <c r="A126" s="23" t="s">
        <v>92</v>
      </c>
      <c r="B126" s="23">
        <v>95</v>
      </c>
      <c r="C126" s="13" t="s">
        <v>106</v>
      </c>
      <c r="D126" s="15">
        <v>94.525138816670903</v>
      </c>
      <c r="E126" s="14">
        <v>1</v>
      </c>
    </row>
    <row r="127" spans="1:5" ht="60" hidden="1" x14ac:dyDescent="0.25">
      <c r="A127" s="23" t="s">
        <v>94</v>
      </c>
      <c r="B127" s="23">
        <v>95</v>
      </c>
      <c r="C127" s="13" t="s">
        <v>106</v>
      </c>
      <c r="D127" s="15">
        <v>100</v>
      </c>
      <c r="E127" s="14">
        <v>1</v>
      </c>
    </row>
    <row r="128" spans="1:5" ht="60" hidden="1" x14ac:dyDescent="0.25">
      <c r="A128" s="13" t="s">
        <v>95</v>
      </c>
      <c r="B128" s="23">
        <v>95</v>
      </c>
      <c r="C128" s="13" t="s">
        <v>106</v>
      </c>
      <c r="D128" s="15">
        <v>70.841237399388888</v>
      </c>
      <c r="E128" s="14">
        <v>1</v>
      </c>
    </row>
    <row r="129" spans="1:5" ht="30" hidden="1" x14ac:dyDescent="0.25">
      <c r="A129" s="13" t="s">
        <v>95</v>
      </c>
      <c r="B129" s="23">
        <v>95</v>
      </c>
      <c r="C129" s="13" t="s">
        <v>44</v>
      </c>
      <c r="D129" s="15">
        <v>29.158762600611109</v>
      </c>
      <c r="E129" s="14">
        <v>3</v>
      </c>
    </row>
    <row r="130" spans="1:5" ht="60" hidden="1" x14ac:dyDescent="0.25">
      <c r="A130" s="13" t="s">
        <v>97</v>
      </c>
      <c r="B130" s="23">
        <v>95</v>
      </c>
      <c r="C130" s="13" t="s">
        <v>106</v>
      </c>
      <c r="D130" s="15">
        <v>87.757996625697714</v>
      </c>
      <c r="E130" s="14">
        <v>1</v>
      </c>
    </row>
    <row r="131" spans="1:5" ht="30" hidden="1" x14ac:dyDescent="0.25">
      <c r="A131" s="13" t="s">
        <v>97</v>
      </c>
      <c r="B131" s="23">
        <v>95</v>
      </c>
      <c r="C131" s="13" t="s">
        <v>44</v>
      </c>
      <c r="D131" s="15">
        <v>9.5673361592908517</v>
      </c>
      <c r="E131" s="14">
        <v>3</v>
      </c>
    </row>
    <row r="132" spans="1:5" ht="30" hidden="1" x14ac:dyDescent="0.25">
      <c r="A132" s="23" t="s">
        <v>98</v>
      </c>
      <c r="B132" s="23">
        <v>95</v>
      </c>
      <c r="C132" s="13" t="s">
        <v>99</v>
      </c>
      <c r="D132" s="15">
        <v>100</v>
      </c>
      <c r="E132" s="14">
        <v>1</v>
      </c>
    </row>
    <row r="133" spans="1:5" ht="60" hidden="1" x14ac:dyDescent="0.25">
      <c r="A133" s="23" t="s">
        <v>100</v>
      </c>
      <c r="B133" s="23">
        <v>95</v>
      </c>
      <c r="C133" s="13" t="s">
        <v>106</v>
      </c>
      <c r="D133" s="15">
        <v>92.309353187116898</v>
      </c>
      <c r="E133" s="14">
        <v>1</v>
      </c>
    </row>
    <row r="134" spans="1:5" ht="60" hidden="1" x14ac:dyDescent="0.25">
      <c r="A134" s="23" t="s">
        <v>104</v>
      </c>
      <c r="B134" s="23">
        <v>95</v>
      </c>
      <c r="C134" s="13" t="s">
        <v>106</v>
      </c>
      <c r="D134" s="15">
        <v>100</v>
      </c>
      <c r="E134" s="14">
        <v>1</v>
      </c>
    </row>
    <row r="135" spans="1:5" ht="60" hidden="1" x14ac:dyDescent="0.25">
      <c r="A135" s="23" t="s">
        <v>39</v>
      </c>
      <c r="B135" s="23">
        <v>98</v>
      </c>
      <c r="C135" s="13" t="s">
        <v>106</v>
      </c>
      <c r="D135" s="16">
        <v>100</v>
      </c>
      <c r="E135" s="14">
        <v>1</v>
      </c>
    </row>
    <row r="136" spans="1:5" ht="60" hidden="1" x14ac:dyDescent="0.25">
      <c r="A136" s="13" t="s">
        <v>4</v>
      </c>
      <c r="B136" s="23">
        <v>98</v>
      </c>
      <c r="C136" s="13" t="s">
        <v>106</v>
      </c>
      <c r="D136" s="16">
        <v>70.651049306929821</v>
      </c>
      <c r="E136" s="14">
        <v>1</v>
      </c>
    </row>
    <row r="137" spans="1:5" hidden="1" x14ac:dyDescent="0.25">
      <c r="A137" s="13" t="s">
        <v>4</v>
      </c>
      <c r="B137" s="23">
        <v>98</v>
      </c>
      <c r="C137" s="13" t="s">
        <v>45</v>
      </c>
      <c r="D137" s="16">
        <v>19.012906808488637</v>
      </c>
      <c r="E137" s="14">
        <v>3</v>
      </c>
    </row>
    <row r="138" spans="1:5" hidden="1" x14ac:dyDescent="0.25">
      <c r="A138" s="13" t="s">
        <v>4</v>
      </c>
      <c r="B138" s="23">
        <v>98</v>
      </c>
      <c r="C138" s="13" t="s">
        <v>44</v>
      </c>
      <c r="D138" s="16">
        <v>10.197985789149449</v>
      </c>
      <c r="E138" s="14">
        <v>3</v>
      </c>
    </row>
    <row r="139" spans="1:5" ht="60" hidden="1" x14ac:dyDescent="0.25">
      <c r="A139" s="23" t="s">
        <v>52</v>
      </c>
      <c r="B139" s="23">
        <v>98</v>
      </c>
      <c r="C139" s="13" t="s">
        <v>106</v>
      </c>
      <c r="D139" s="16">
        <v>100</v>
      </c>
      <c r="E139" s="14">
        <v>1</v>
      </c>
    </row>
    <row r="140" spans="1:5" ht="60" hidden="1" x14ac:dyDescent="0.25">
      <c r="A140" s="13" t="s">
        <v>56</v>
      </c>
      <c r="B140" s="23">
        <v>98</v>
      </c>
      <c r="C140" s="13" t="s">
        <v>106</v>
      </c>
      <c r="D140" s="16">
        <v>84.031630635801292</v>
      </c>
      <c r="E140" s="14">
        <v>1</v>
      </c>
    </row>
    <row r="141" spans="1:5" ht="30" hidden="1" x14ac:dyDescent="0.25">
      <c r="A141" s="13" t="s">
        <v>56</v>
      </c>
      <c r="B141" s="23">
        <v>98</v>
      </c>
      <c r="C141" s="13" t="s">
        <v>57</v>
      </c>
      <c r="D141" s="16">
        <v>15.968369364198711</v>
      </c>
      <c r="E141" s="14">
        <v>3</v>
      </c>
    </row>
    <row r="142" spans="1:5" ht="60" hidden="1" x14ac:dyDescent="0.25">
      <c r="A142" s="23" t="s">
        <v>62</v>
      </c>
      <c r="B142" s="23">
        <v>98</v>
      </c>
      <c r="C142" s="13" t="s">
        <v>106</v>
      </c>
      <c r="D142" s="16">
        <v>100</v>
      </c>
      <c r="E142" s="14">
        <v>1</v>
      </c>
    </row>
    <row r="143" spans="1:5" ht="60" hidden="1" x14ac:dyDescent="0.25">
      <c r="A143" s="23" t="s">
        <v>64</v>
      </c>
      <c r="B143" s="23">
        <v>98</v>
      </c>
      <c r="C143" s="13" t="s">
        <v>106</v>
      </c>
      <c r="D143" s="16">
        <v>100</v>
      </c>
      <c r="E143" s="14">
        <v>1</v>
      </c>
    </row>
    <row r="144" spans="1:5" ht="60" hidden="1" x14ac:dyDescent="0.25">
      <c r="A144" s="23" t="s">
        <v>69</v>
      </c>
      <c r="B144" s="23">
        <v>98</v>
      </c>
      <c r="C144" s="13" t="s">
        <v>106</v>
      </c>
      <c r="D144" s="16">
        <v>100</v>
      </c>
      <c r="E144" s="14">
        <v>1</v>
      </c>
    </row>
    <row r="145" spans="1:5" ht="60" hidden="1" x14ac:dyDescent="0.25">
      <c r="A145" s="13" t="s">
        <v>82</v>
      </c>
      <c r="B145" s="23">
        <v>98</v>
      </c>
      <c r="C145" s="13" t="s">
        <v>106</v>
      </c>
      <c r="D145" s="16">
        <v>62.563972520632582</v>
      </c>
      <c r="E145" s="14">
        <v>1</v>
      </c>
    </row>
    <row r="146" spans="1:5" ht="30" hidden="1" x14ac:dyDescent="0.25">
      <c r="A146" s="13" t="s">
        <v>82</v>
      </c>
      <c r="B146" s="23">
        <v>98</v>
      </c>
      <c r="C146" s="13" t="s">
        <v>45</v>
      </c>
      <c r="D146" s="16">
        <v>37.436027479367425</v>
      </c>
      <c r="E146" s="14">
        <v>3</v>
      </c>
    </row>
    <row r="147" spans="1:5" ht="60" hidden="1" x14ac:dyDescent="0.25">
      <c r="A147" s="23" t="s">
        <v>97</v>
      </c>
      <c r="B147" s="23">
        <v>98</v>
      </c>
      <c r="C147" s="13" t="s">
        <v>106</v>
      </c>
      <c r="D147" s="16">
        <v>98.514103136702516</v>
      </c>
      <c r="E147" s="14">
        <v>1</v>
      </c>
    </row>
    <row r="148" spans="1:5" ht="60" hidden="1" x14ac:dyDescent="0.25">
      <c r="A148" s="23" t="s">
        <v>100</v>
      </c>
      <c r="B148" s="23">
        <v>98</v>
      </c>
      <c r="C148" s="13" t="s">
        <v>106</v>
      </c>
      <c r="D148" s="16">
        <v>100</v>
      </c>
      <c r="E148" s="14">
        <v>1</v>
      </c>
    </row>
  </sheetData>
  <autoFilter ref="A1:F148">
    <filterColumn colId="2">
      <customFilters>
        <customFilter val="*петрос*"/>
      </customFilters>
    </filterColumn>
  </autoFilter>
  <printOptions horizontalCentered="1"/>
  <pageMargins left="0.39370078740157483" right="0.39370078740157483" top="0.78740157480314965" bottom="0.39370078740157483" header="0.31496062992125984" footer="0.31496062992125984"/>
  <pageSetup paperSize="9" scale="97" orientation="landscape" r:id="rId1"/>
  <rowBreaks count="3" manualBreakCount="3">
    <brk id="8" max="16383" man="1"/>
    <brk id="20" max="16383" man="1"/>
    <brk id="3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G368"/>
  <sheetViews>
    <sheetView topLeftCell="A202" workbookViewId="0">
      <selection activeCell="A209" sqref="A209"/>
    </sheetView>
  </sheetViews>
  <sheetFormatPr defaultColWidth="8.7109375" defaultRowHeight="15" x14ac:dyDescent="0.25"/>
  <cols>
    <col min="1" max="1" width="53.140625" style="21" customWidth="1"/>
    <col min="2" max="2" width="10.5703125" style="22" customWidth="1"/>
    <col min="3" max="3" width="3.28515625" style="22" customWidth="1"/>
    <col min="4" max="4" width="4.42578125" style="22" customWidth="1"/>
    <col min="5" max="5" width="3.85546875" style="22" customWidth="1"/>
    <col min="6" max="6" width="7" style="22" customWidth="1"/>
    <col min="7" max="7" width="6.7109375" style="22" customWidth="1"/>
    <col min="8" max="16384" width="8.7109375" style="22"/>
  </cols>
  <sheetData>
    <row r="3" spans="1:7" ht="60" x14ac:dyDescent="0.25">
      <c r="A3" s="25" t="s">
        <v>119</v>
      </c>
      <c r="B3" s="26" t="s">
        <v>120</v>
      </c>
      <c r="C3"/>
      <c r="D3"/>
      <c r="E3"/>
      <c r="F3"/>
      <c r="G3"/>
    </row>
    <row r="4" spans="1:7" ht="45" x14ac:dyDescent="0.25">
      <c r="A4" s="31" t="s">
        <v>106</v>
      </c>
      <c r="B4" s="28">
        <v>79</v>
      </c>
      <c r="C4"/>
      <c r="D4"/>
      <c r="E4"/>
      <c r="F4"/>
      <c r="G4"/>
    </row>
    <row r="5" spans="1:7" x14ac:dyDescent="0.25">
      <c r="A5" s="32">
        <v>80</v>
      </c>
      <c r="B5" s="28">
        <v>8</v>
      </c>
      <c r="C5"/>
      <c r="D5"/>
      <c r="E5"/>
      <c r="F5"/>
      <c r="G5"/>
    </row>
    <row r="6" spans="1:7" x14ac:dyDescent="0.25">
      <c r="A6" s="30">
        <v>1</v>
      </c>
      <c r="B6" s="28">
        <v>7</v>
      </c>
      <c r="C6"/>
      <c r="D6"/>
      <c r="E6"/>
      <c r="F6"/>
      <c r="G6"/>
    </row>
    <row r="7" spans="1:7" x14ac:dyDescent="0.25">
      <c r="A7" s="29" t="s">
        <v>43</v>
      </c>
      <c r="B7" s="28">
        <v>1</v>
      </c>
      <c r="C7"/>
      <c r="D7"/>
      <c r="E7"/>
      <c r="F7"/>
      <c r="G7"/>
    </row>
    <row r="8" spans="1:7" x14ac:dyDescent="0.25">
      <c r="A8" s="29" t="s">
        <v>50</v>
      </c>
      <c r="B8" s="28">
        <v>1</v>
      </c>
      <c r="C8"/>
      <c r="D8"/>
      <c r="E8"/>
      <c r="F8"/>
      <c r="G8"/>
    </row>
    <row r="9" spans="1:7" x14ac:dyDescent="0.25">
      <c r="A9" s="29" t="s">
        <v>59</v>
      </c>
      <c r="B9" s="28">
        <v>1</v>
      </c>
      <c r="C9"/>
      <c r="D9"/>
      <c r="E9"/>
      <c r="F9"/>
      <c r="G9"/>
    </row>
    <row r="10" spans="1:7" x14ac:dyDescent="0.25">
      <c r="A10" s="29" t="s">
        <v>81</v>
      </c>
      <c r="B10" s="28">
        <v>1</v>
      </c>
      <c r="C10"/>
      <c r="D10"/>
      <c r="E10"/>
      <c r="F10"/>
      <c r="G10"/>
    </row>
    <row r="11" spans="1:7" x14ac:dyDescent="0.25">
      <c r="A11" s="29" t="s">
        <v>91</v>
      </c>
      <c r="B11" s="28">
        <v>1</v>
      </c>
      <c r="C11"/>
      <c r="D11"/>
      <c r="E11"/>
      <c r="F11"/>
      <c r="G11"/>
    </row>
    <row r="12" spans="1:7" x14ac:dyDescent="0.25">
      <c r="A12" s="29" t="s">
        <v>96</v>
      </c>
      <c r="B12" s="28">
        <v>1</v>
      </c>
      <c r="C12"/>
      <c r="D12"/>
      <c r="E12"/>
      <c r="F12"/>
      <c r="G12"/>
    </row>
    <row r="13" spans="1:7" x14ac:dyDescent="0.25">
      <c r="A13" s="29" t="s">
        <v>104</v>
      </c>
      <c r="B13" s="28">
        <v>1</v>
      </c>
      <c r="C13"/>
      <c r="D13"/>
      <c r="E13"/>
      <c r="F13"/>
      <c r="G13"/>
    </row>
    <row r="14" spans="1:7" x14ac:dyDescent="0.25">
      <c r="A14" s="30">
        <v>3</v>
      </c>
      <c r="B14" s="28">
        <v>1</v>
      </c>
      <c r="C14"/>
      <c r="D14"/>
      <c r="E14"/>
      <c r="F14"/>
      <c r="G14"/>
    </row>
    <row r="15" spans="1:7" x14ac:dyDescent="0.25">
      <c r="A15" s="29" t="s">
        <v>82</v>
      </c>
      <c r="B15" s="28">
        <v>1</v>
      </c>
      <c r="C15"/>
      <c r="D15"/>
      <c r="E15"/>
      <c r="F15"/>
      <c r="G15"/>
    </row>
    <row r="16" spans="1:7" x14ac:dyDescent="0.25">
      <c r="A16" s="32">
        <v>92</v>
      </c>
      <c r="B16" s="28">
        <v>32</v>
      </c>
      <c r="C16"/>
      <c r="D16"/>
      <c r="E16"/>
      <c r="F16"/>
      <c r="G16"/>
    </row>
    <row r="17" spans="1:7" x14ac:dyDescent="0.25">
      <c r="A17" s="30">
        <v>1</v>
      </c>
      <c r="B17" s="28">
        <v>32</v>
      </c>
      <c r="C17"/>
      <c r="D17"/>
      <c r="E17"/>
      <c r="F17"/>
      <c r="G17"/>
    </row>
    <row r="18" spans="1:7" ht="30" x14ac:dyDescent="0.25">
      <c r="A18" s="29" t="s">
        <v>39</v>
      </c>
      <c r="B18" s="28">
        <v>1</v>
      </c>
      <c r="C18"/>
      <c r="D18"/>
      <c r="E18"/>
      <c r="F18"/>
      <c r="G18"/>
    </row>
    <row r="19" spans="1:7" x14ac:dyDescent="0.25">
      <c r="A19" s="29" t="s">
        <v>42</v>
      </c>
      <c r="B19" s="28">
        <v>1</v>
      </c>
      <c r="C19"/>
      <c r="D19"/>
      <c r="E19"/>
      <c r="F19"/>
      <c r="G19"/>
    </row>
    <row r="20" spans="1:7" x14ac:dyDescent="0.25">
      <c r="A20" s="29" t="s">
        <v>43</v>
      </c>
      <c r="B20" s="28">
        <v>1</v>
      </c>
      <c r="C20"/>
      <c r="D20"/>
      <c r="E20"/>
      <c r="F20"/>
      <c r="G20"/>
    </row>
    <row r="21" spans="1:7" x14ac:dyDescent="0.25">
      <c r="A21" s="29" t="s">
        <v>4</v>
      </c>
      <c r="B21" s="28">
        <v>1</v>
      </c>
      <c r="C21"/>
      <c r="D21"/>
      <c r="E21"/>
      <c r="F21"/>
      <c r="G21"/>
    </row>
    <row r="22" spans="1:7" x14ac:dyDescent="0.25">
      <c r="A22" s="29" t="s">
        <v>50</v>
      </c>
      <c r="B22" s="28">
        <v>1</v>
      </c>
      <c r="C22"/>
      <c r="D22"/>
      <c r="E22"/>
      <c r="F22"/>
      <c r="G22"/>
    </row>
    <row r="23" spans="1:7" x14ac:dyDescent="0.25">
      <c r="A23" s="29" t="s">
        <v>51</v>
      </c>
      <c r="B23" s="28">
        <v>1</v>
      </c>
      <c r="C23"/>
      <c r="D23"/>
      <c r="E23"/>
      <c r="F23"/>
      <c r="G23"/>
    </row>
    <row r="24" spans="1:7" x14ac:dyDescent="0.25">
      <c r="A24" s="29" t="s">
        <v>52</v>
      </c>
      <c r="B24" s="28">
        <v>1</v>
      </c>
      <c r="C24"/>
      <c r="D24"/>
      <c r="E24"/>
      <c r="F24"/>
      <c r="G24"/>
    </row>
    <row r="25" spans="1:7" x14ac:dyDescent="0.25">
      <c r="A25" s="29" t="s">
        <v>56</v>
      </c>
      <c r="B25" s="28">
        <v>1</v>
      </c>
      <c r="C25"/>
      <c r="D25"/>
      <c r="E25"/>
      <c r="F25"/>
      <c r="G25"/>
    </row>
    <row r="26" spans="1:7" x14ac:dyDescent="0.25">
      <c r="A26" s="29" t="s">
        <v>59</v>
      </c>
      <c r="B26" s="28">
        <v>1</v>
      </c>
      <c r="C26"/>
      <c r="D26"/>
      <c r="E26"/>
      <c r="F26"/>
      <c r="G26"/>
    </row>
    <row r="27" spans="1:7" x14ac:dyDescent="0.25">
      <c r="A27" s="29" t="s">
        <v>60</v>
      </c>
      <c r="B27" s="28">
        <v>1</v>
      </c>
      <c r="C27"/>
      <c r="D27"/>
      <c r="E27"/>
      <c r="F27"/>
      <c r="G27"/>
    </row>
    <row r="28" spans="1:7" x14ac:dyDescent="0.25">
      <c r="A28" s="29" t="s">
        <v>62</v>
      </c>
      <c r="B28" s="28">
        <v>1</v>
      </c>
      <c r="C28"/>
      <c r="D28"/>
      <c r="E28"/>
      <c r="F28"/>
      <c r="G28"/>
    </row>
    <row r="29" spans="1:7" x14ac:dyDescent="0.25">
      <c r="A29" s="29" t="s">
        <v>64</v>
      </c>
      <c r="B29" s="28">
        <v>1</v>
      </c>
      <c r="C29"/>
      <c r="D29"/>
      <c r="E29"/>
      <c r="F29"/>
      <c r="G29"/>
    </row>
    <row r="30" spans="1:7" x14ac:dyDescent="0.25">
      <c r="A30" s="29" t="s">
        <v>69</v>
      </c>
      <c r="B30" s="28">
        <v>1</v>
      </c>
      <c r="C30"/>
      <c r="D30"/>
      <c r="E30"/>
      <c r="F30"/>
      <c r="G30"/>
    </row>
    <row r="31" spans="1:7" x14ac:dyDescent="0.25">
      <c r="A31" s="29" t="s">
        <v>71</v>
      </c>
      <c r="B31" s="28">
        <v>1</v>
      </c>
      <c r="C31"/>
      <c r="D31"/>
      <c r="E31"/>
      <c r="F31"/>
      <c r="G31"/>
    </row>
    <row r="32" spans="1:7" x14ac:dyDescent="0.25">
      <c r="A32" s="29" t="s">
        <v>73</v>
      </c>
      <c r="B32" s="28">
        <v>1</v>
      </c>
      <c r="C32"/>
      <c r="D32"/>
      <c r="E32"/>
      <c r="F32"/>
      <c r="G32"/>
    </row>
    <row r="33" spans="1:7" x14ac:dyDescent="0.25">
      <c r="A33" s="29" t="s">
        <v>75</v>
      </c>
      <c r="B33" s="28">
        <v>1</v>
      </c>
      <c r="C33"/>
      <c r="D33"/>
      <c r="E33"/>
      <c r="F33"/>
      <c r="G33"/>
    </row>
    <row r="34" spans="1:7" x14ac:dyDescent="0.25">
      <c r="A34" s="29" t="s">
        <v>77</v>
      </c>
      <c r="B34" s="28">
        <v>1</v>
      </c>
      <c r="C34"/>
      <c r="D34"/>
      <c r="E34"/>
      <c r="F34"/>
      <c r="G34"/>
    </row>
    <row r="35" spans="1:7" x14ac:dyDescent="0.25">
      <c r="A35" s="29" t="s">
        <v>79</v>
      </c>
      <c r="B35" s="28">
        <v>1</v>
      </c>
      <c r="C35"/>
      <c r="D35"/>
      <c r="E35"/>
      <c r="F35"/>
      <c r="G35"/>
    </row>
    <row r="36" spans="1:7" x14ac:dyDescent="0.25">
      <c r="A36" s="29" t="s">
        <v>80</v>
      </c>
      <c r="B36" s="28">
        <v>1</v>
      </c>
      <c r="C36"/>
      <c r="D36"/>
      <c r="E36"/>
      <c r="F36"/>
      <c r="G36"/>
    </row>
    <row r="37" spans="1:7" x14ac:dyDescent="0.25">
      <c r="A37" s="29" t="s">
        <v>81</v>
      </c>
      <c r="B37" s="28">
        <v>1</v>
      </c>
      <c r="C37"/>
      <c r="D37"/>
      <c r="E37"/>
      <c r="F37"/>
      <c r="G37"/>
    </row>
    <row r="38" spans="1:7" x14ac:dyDescent="0.25">
      <c r="A38" s="29" t="s">
        <v>82</v>
      </c>
      <c r="B38" s="28">
        <v>1</v>
      </c>
      <c r="C38"/>
      <c r="D38"/>
      <c r="E38"/>
      <c r="F38"/>
      <c r="G38"/>
    </row>
    <row r="39" spans="1:7" x14ac:dyDescent="0.25">
      <c r="A39" s="29" t="s">
        <v>86</v>
      </c>
      <c r="B39" s="28">
        <v>1</v>
      </c>
      <c r="C39"/>
      <c r="D39"/>
      <c r="E39"/>
      <c r="F39"/>
      <c r="G39"/>
    </row>
    <row r="40" spans="1:7" x14ac:dyDescent="0.25">
      <c r="A40" s="29" t="s">
        <v>88</v>
      </c>
      <c r="B40" s="28">
        <v>1</v>
      </c>
      <c r="C40"/>
      <c r="D40"/>
      <c r="E40"/>
      <c r="F40"/>
      <c r="G40"/>
    </row>
    <row r="41" spans="1:7" x14ac:dyDescent="0.25">
      <c r="A41" s="29" t="s">
        <v>90</v>
      </c>
      <c r="B41" s="28">
        <v>1</v>
      </c>
      <c r="C41"/>
      <c r="D41"/>
      <c r="E41"/>
      <c r="F41"/>
      <c r="G41"/>
    </row>
    <row r="42" spans="1:7" x14ac:dyDescent="0.25">
      <c r="A42" s="29" t="s">
        <v>91</v>
      </c>
      <c r="B42" s="28">
        <v>1</v>
      </c>
      <c r="C42"/>
      <c r="D42"/>
      <c r="E42"/>
      <c r="F42"/>
      <c r="G42"/>
    </row>
    <row r="43" spans="1:7" x14ac:dyDescent="0.25">
      <c r="A43" s="29" t="s">
        <v>92</v>
      </c>
      <c r="B43" s="28">
        <v>1</v>
      </c>
      <c r="C43"/>
      <c r="D43"/>
      <c r="E43"/>
      <c r="F43"/>
      <c r="G43"/>
    </row>
    <row r="44" spans="1:7" x14ac:dyDescent="0.25">
      <c r="A44" s="29" t="s">
        <v>94</v>
      </c>
      <c r="B44" s="28">
        <v>1</v>
      </c>
      <c r="C44"/>
      <c r="D44"/>
      <c r="E44"/>
      <c r="F44"/>
      <c r="G44"/>
    </row>
    <row r="45" spans="1:7" x14ac:dyDescent="0.25">
      <c r="A45" s="29" t="s">
        <v>95</v>
      </c>
      <c r="B45" s="28">
        <v>1</v>
      </c>
      <c r="C45"/>
      <c r="D45"/>
      <c r="E45"/>
      <c r="F45"/>
      <c r="G45"/>
    </row>
    <row r="46" spans="1:7" x14ac:dyDescent="0.25">
      <c r="A46" s="29" t="s">
        <v>96</v>
      </c>
      <c r="B46" s="28">
        <v>1</v>
      </c>
      <c r="C46"/>
      <c r="D46"/>
      <c r="E46"/>
      <c r="F46"/>
      <c r="G46"/>
    </row>
    <row r="47" spans="1:7" x14ac:dyDescent="0.25">
      <c r="A47" s="29" t="s">
        <v>97</v>
      </c>
      <c r="B47" s="28">
        <v>1</v>
      </c>
      <c r="C47"/>
      <c r="D47"/>
      <c r="E47"/>
      <c r="F47"/>
      <c r="G47"/>
    </row>
    <row r="48" spans="1:7" x14ac:dyDescent="0.25">
      <c r="A48" s="29" t="s">
        <v>100</v>
      </c>
      <c r="B48" s="28">
        <v>1</v>
      </c>
      <c r="C48"/>
      <c r="D48"/>
      <c r="E48"/>
      <c r="F48"/>
      <c r="G48"/>
    </row>
    <row r="49" spans="1:7" x14ac:dyDescent="0.25">
      <c r="A49" s="29" t="s">
        <v>104</v>
      </c>
      <c r="B49" s="28">
        <v>1</v>
      </c>
      <c r="C49"/>
      <c r="D49"/>
      <c r="E49"/>
      <c r="F49"/>
      <c r="G49"/>
    </row>
    <row r="50" spans="1:7" x14ac:dyDescent="0.25">
      <c r="A50" s="32">
        <v>95</v>
      </c>
      <c r="B50" s="28">
        <v>29</v>
      </c>
      <c r="C50"/>
      <c r="D50"/>
      <c r="E50"/>
      <c r="F50"/>
      <c r="G50"/>
    </row>
    <row r="51" spans="1:7" x14ac:dyDescent="0.25">
      <c r="A51" s="30">
        <v>1</v>
      </c>
      <c r="B51" s="28">
        <v>29</v>
      </c>
      <c r="C51"/>
      <c r="D51"/>
      <c r="E51"/>
      <c r="F51"/>
      <c r="G51"/>
    </row>
    <row r="52" spans="1:7" ht="30" x14ac:dyDescent="0.25">
      <c r="A52" s="29" t="s">
        <v>39</v>
      </c>
      <c r="B52" s="28">
        <v>1</v>
      </c>
      <c r="C52"/>
      <c r="D52"/>
      <c r="E52"/>
      <c r="F52"/>
      <c r="G52"/>
    </row>
    <row r="53" spans="1:7" x14ac:dyDescent="0.25">
      <c r="A53" s="29" t="s">
        <v>42</v>
      </c>
      <c r="B53" s="28">
        <v>1</v>
      </c>
      <c r="C53"/>
      <c r="D53"/>
      <c r="E53"/>
      <c r="F53"/>
      <c r="G53"/>
    </row>
    <row r="54" spans="1:7" x14ac:dyDescent="0.25">
      <c r="A54" s="29" t="s">
        <v>4</v>
      </c>
      <c r="B54" s="28">
        <v>1</v>
      </c>
      <c r="C54"/>
      <c r="D54"/>
      <c r="E54"/>
      <c r="F54"/>
      <c r="G54"/>
    </row>
    <row r="55" spans="1:7" x14ac:dyDescent="0.25">
      <c r="A55" s="29" t="s">
        <v>50</v>
      </c>
      <c r="B55" s="28">
        <v>1</v>
      </c>
      <c r="C55"/>
      <c r="D55"/>
      <c r="E55"/>
      <c r="F55"/>
      <c r="G55"/>
    </row>
    <row r="56" spans="1:7" x14ac:dyDescent="0.25">
      <c r="A56" s="29" t="s">
        <v>51</v>
      </c>
      <c r="B56" s="28">
        <v>1</v>
      </c>
      <c r="C56"/>
      <c r="D56"/>
      <c r="E56"/>
      <c r="F56"/>
      <c r="G56"/>
    </row>
    <row r="57" spans="1:7" x14ac:dyDescent="0.25">
      <c r="A57" s="29" t="s">
        <v>52</v>
      </c>
      <c r="B57" s="28">
        <v>1</v>
      </c>
      <c r="C57"/>
      <c r="D57"/>
      <c r="E57"/>
      <c r="F57"/>
      <c r="G57"/>
    </row>
    <row r="58" spans="1:7" x14ac:dyDescent="0.25">
      <c r="A58" s="29" t="s">
        <v>56</v>
      </c>
      <c r="B58" s="28">
        <v>1</v>
      </c>
      <c r="C58"/>
      <c r="D58"/>
      <c r="E58"/>
      <c r="F58"/>
      <c r="G58"/>
    </row>
    <row r="59" spans="1:7" x14ac:dyDescent="0.25">
      <c r="A59" s="29" t="s">
        <v>60</v>
      </c>
      <c r="B59" s="28">
        <v>1</v>
      </c>
      <c r="C59"/>
      <c r="D59"/>
      <c r="E59"/>
      <c r="F59"/>
      <c r="G59"/>
    </row>
    <row r="60" spans="1:7" x14ac:dyDescent="0.25">
      <c r="A60" s="29" t="s">
        <v>62</v>
      </c>
      <c r="B60" s="28">
        <v>1</v>
      </c>
      <c r="C60"/>
      <c r="D60"/>
      <c r="E60"/>
      <c r="F60"/>
      <c r="G60"/>
    </row>
    <row r="61" spans="1:7" x14ac:dyDescent="0.25">
      <c r="A61" s="29" t="s">
        <v>64</v>
      </c>
      <c r="B61" s="28">
        <v>1</v>
      </c>
      <c r="C61"/>
      <c r="D61"/>
      <c r="E61"/>
      <c r="F61"/>
      <c r="G61"/>
    </row>
    <row r="62" spans="1:7" x14ac:dyDescent="0.25">
      <c r="A62" s="29" t="s">
        <v>69</v>
      </c>
      <c r="B62" s="28">
        <v>1</v>
      </c>
      <c r="C62"/>
      <c r="D62"/>
      <c r="E62"/>
      <c r="F62"/>
      <c r="G62"/>
    </row>
    <row r="63" spans="1:7" x14ac:dyDescent="0.25">
      <c r="A63" s="29" t="s">
        <v>71</v>
      </c>
      <c r="B63" s="28">
        <v>1</v>
      </c>
      <c r="C63"/>
      <c r="D63"/>
      <c r="E63"/>
      <c r="F63"/>
      <c r="G63"/>
    </row>
    <row r="64" spans="1:7" x14ac:dyDescent="0.25">
      <c r="A64" s="29" t="s">
        <v>73</v>
      </c>
      <c r="B64" s="28">
        <v>1</v>
      </c>
      <c r="C64"/>
      <c r="D64"/>
      <c r="E64"/>
      <c r="F64"/>
      <c r="G64"/>
    </row>
    <row r="65" spans="1:7" x14ac:dyDescent="0.25">
      <c r="A65" s="29" t="s">
        <v>75</v>
      </c>
      <c r="B65" s="28">
        <v>1</v>
      </c>
      <c r="C65"/>
      <c r="D65"/>
      <c r="E65"/>
      <c r="F65"/>
      <c r="G65"/>
    </row>
    <row r="66" spans="1:7" x14ac:dyDescent="0.25">
      <c r="A66" s="29" t="s">
        <v>77</v>
      </c>
      <c r="B66" s="28">
        <v>1</v>
      </c>
      <c r="C66"/>
      <c r="D66"/>
      <c r="E66"/>
      <c r="F66"/>
      <c r="G66"/>
    </row>
    <row r="67" spans="1:7" x14ac:dyDescent="0.25">
      <c r="A67" s="29" t="s">
        <v>79</v>
      </c>
      <c r="B67" s="28">
        <v>1</v>
      </c>
      <c r="C67"/>
      <c r="D67"/>
      <c r="E67"/>
      <c r="F67"/>
      <c r="G67"/>
    </row>
    <row r="68" spans="1:7" x14ac:dyDescent="0.25">
      <c r="A68" s="29" t="s">
        <v>80</v>
      </c>
      <c r="B68" s="28">
        <v>1</v>
      </c>
      <c r="C68"/>
      <c r="D68"/>
      <c r="E68"/>
      <c r="F68"/>
      <c r="G68"/>
    </row>
    <row r="69" spans="1:7" x14ac:dyDescent="0.25">
      <c r="A69" s="29" t="s">
        <v>81</v>
      </c>
      <c r="B69" s="28">
        <v>1</v>
      </c>
      <c r="C69"/>
      <c r="D69"/>
      <c r="E69"/>
      <c r="F69"/>
      <c r="G69"/>
    </row>
    <row r="70" spans="1:7" x14ac:dyDescent="0.25">
      <c r="A70" s="29" t="s">
        <v>82</v>
      </c>
      <c r="B70" s="28">
        <v>1</v>
      </c>
      <c r="C70"/>
      <c r="D70"/>
      <c r="E70"/>
      <c r="F70"/>
      <c r="G70"/>
    </row>
    <row r="71" spans="1:7" x14ac:dyDescent="0.25">
      <c r="A71" s="29" t="s">
        <v>86</v>
      </c>
      <c r="B71" s="28">
        <v>1</v>
      </c>
      <c r="C71"/>
      <c r="D71"/>
      <c r="E71"/>
      <c r="F71"/>
      <c r="G71"/>
    </row>
    <row r="72" spans="1:7" x14ac:dyDescent="0.25">
      <c r="A72" s="29" t="s">
        <v>88</v>
      </c>
      <c r="B72" s="28">
        <v>1</v>
      </c>
      <c r="C72"/>
      <c r="D72"/>
      <c r="E72"/>
      <c r="F72"/>
      <c r="G72"/>
    </row>
    <row r="73" spans="1:7" x14ac:dyDescent="0.25">
      <c r="A73" s="29" t="s">
        <v>90</v>
      </c>
      <c r="B73" s="28">
        <v>1</v>
      </c>
      <c r="C73"/>
      <c r="D73"/>
      <c r="E73"/>
      <c r="F73"/>
      <c r="G73"/>
    </row>
    <row r="74" spans="1:7" x14ac:dyDescent="0.25">
      <c r="A74" s="29" t="s">
        <v>91</v>
      </c>
      <c r="B74" s="28">
        <v>1</v>
      </c>
      <c r="C74"/>
      <c r="D74"/>
      <c r="E74"/>
      <c r="F74"/>
      <c r="G74"/>
    </row>
    <row r="75" spans="1:7" x14ac:dyDescent="0.25">
      <c r="A75" s="29" t="s">
        <v>92</v>
      </c>
      <c r="B75" s="28">
        <v>1</v>
      </c>
      <c r="C75"/>
      <c r="D75"/>
      <c r="E75"/>
      <c r="F75"/>
      <c r="G75"/>
    </row>
    <row r="76" spans="1:7" x14ac:dyDescent="0.25">
      <c r="A76" s="29" t="s">
        <v>94</v>
      </c>
      <c r="B76" s="28">
        <v>1</v>
      </c>
      <c r="C76"/>
      <c r="D76"/>
      <c r="E76"/>
      <c r="F76"/>
      <c r="G76"/>
    </row>
    <row r="77" spans="1:7" x14ac:dyDescent="0.25">
      <c r="A77" s="29" t="s">
        <v>95</v>
      </c>
      <c r="B77" s="28">
        <v>1</v>
      </c>
      <c r="C77"/>
      <c r="D77"/>
      <c r="E77"/>
      <c r="F77"/>
      <c r="G77"/>
    </row>
    <row r="78" spans="1:7" x14ac:dyDescent="0.25">
      <c r="A78" s="29" t="s">
        <v>97</v>
      </c>
      <c r="B78" s="28">
        <v>1</v>
      </c>
      <c r="C78"/>
      <c r="D78"/>
      <c r="E78"/>
      <c r="F78"/>
      <c r="G78"/>
    </row>
    <row r="79" spans="1:7" x14ac:dyDescent="0.25">
      <c r="A79" s="29" t="s">
        <v>100</v>
      </c>
      <c r="B79" s="28">
        <v>1</v>
      </c>
      <c r="C79"/>
      <c r="D79"/>
      <c r="E79"/>
      <c r="F79"/>
      <c r="G79"/>
    </row>
    <row r="80" spans="1:7" x14ac:dyDescent="0.25">
      <c r="A80" s="29" t="s">
        <v>104</v>
      </c>
      <c r="B80" s="28">
        <v>1</v>
      </c>
      <c r="C80"/>
      <c r="D80"/>
      <c r="E80"/>
      <c r="F80"/>
      <c r="G80"/>
    </row>
    <row r="81" spans="1:7" x14ac:dyDescent="0.25">
      <c r="A81" s="32">
        <v>98</v>
      </c>
      <c r="B81" s="28">
        <v>10</v>
      </c>
      <c r="C81"/>
      <c r="D81"/>
      <c r="E81"/>
      <c r="F81"/>
      <c r="G81"/>
    </row>
    <row r="82" spans="1:7" x14ac:dyDescent="0.25">
      <c r="A82" s="30">
        <v>1</v>
      </c>
      <c r="B82" s="28">
        <v>10</v>
      </c>
      <c r="C82"/>
      <c r="D82"/>
      <c r="E82"/>
      <c r="F82"/>
      <c r="G82"/>
    </row>
    <row r="83" spans="1:7" ht="30" x14ac:dyDescent="0.25">
      <c r="A83" s="29" t="s">
        <v>39</v>
      </c>
      <c r="B83" s="28">
        <v>1</v>
      </c>
      <c r="C83"/>
      <c r="D83"/>
      <c r="E83"/>
      <c r="F83"/>
      <c r="G83"/>
    </row>
    <row r="84" spans="1:7" x14ac:dyDescent="0.25">
      <c r="A84" s="29" t="s">
        <v>4</v>
      </c>
      <c r="B84" s="28">
        <v>1</v>
      </c>
      <c r="C84"/>
      <c r="D84"/>
      <c r="E84"/>
      <c r="F84"/>
      <c r="G84"/>
    </row>
    <row r="85" spans="1:7" x14ac:dyDescent="0.25">
      <c r="A85" s="29" t="s">
        <v>52</v>
      </c>
      <c r="B85" s="28">
        <v>1</v>
      </c>
      <c r="C85"/>
      <c r="D85"/>
      <c r="E85"/>
      <c r="F85"/>
      <c r="G85"/>
    </row>
    <row r="86" spans="1:7" x14ac:dyDescent="0.25">
      <c r="A86" s="29" t="s">
        <v>56</v>
      </c>
      <c r="B86" s="28">
        <v>1</v>
      </c>
      <c r="C86"/>
      <c r="D86"/>
      <c r="E86"/>
      <c r="F86"/>
      <c r="G86"/>
    </row>
    <row r="87" spans="1:7" x14ac:dyDescent="0.25">
      <c r="A87" s="29" t="s">
        <v>62</v>
      </c>
      <c r="B87" s="28">
        <v>1</v>
      </c>
      <c r="C87"/>
      <c r="D87"/>
      <c r="E87"/>
      <c r="F87"/>
      <c r="G87"/>
    </row>
    <row r="88" spans="1:7" x14ac:dyDescent="0.25">
      <c r="A88" s="29" t="s">
        <v>64</v>
      </c>
      <c r="B88" s="28">
        <v>1</v>
      </c>
      <c r="C88"/>
      <c r="D88"/>
      <c r="E88"/>
      <c r="F88"/>
      <c r="G88"/>
    </row>
    <row r="89" spans="1:7" x14ac:dyDescent="0.25">
      <c r="A89" s="29" t="s">
        <v>69</v>
      </c>
      <c r="B89" s="28">
        <v>1</v>
      </c>
      <c r="C89"/>
      <c r="D89"/>
      <c r="E89"/>
      <c r="F89"/>
      <c r="G89"/>
    </row>
    <row r="90" spans="1:7" x14ac:dyDescent="0.25">
      <c r="A90" s="29" t="s">
        <v>82</v>
      </c>
      <c r="B90" s="28">
        <v>1</v>
      </c>
      <c r="C90"/>
      <c r="D90"/>
      <c r="E90"/>
      <c r="F90"/>
      <c r="G90"/>
    </row>
    <row r="91" spans="1:7" x14ac:dyDescent="0.25">
      <c r="A91" s="29" t="s">
        <v>97</v>
      </c>
      <c r="B91" s="28">
        <v>1</v>
      </c>
      <c r="C91"/>
      <c r="D91"/>
      <c r="E91"/>
      <c r="F91"/>
      <c r="G91"/>
    </row>
    <row r="92" spans="1:7" x14ac:dyDescent="0.25">
      <c r="A92" s="29" t="s">
        <v>100</v>
      </c>
      <c r="B92" s="28">
        <v>1</v>
      </c>
      <c r="C92"/>
      <c r="D92"/>
      <c r="E92"/>
      <c r="F92"/>
      <c r="G92"/>
    </row>
    <row r="93" spans="1:7" x14ac:dyDescent="0.25">
      <c r="A93" s="31" t="s">
        <v>44</v>
      </c>
      <c r="B93" s="28">
        <v>28</v>
      </c>
      <c r="C93"/>
      <c r="D93"/>
      <c r="E93"/>
      <c r="F93"/>
      <c r="G93"/>
    </row>
    <row r="94" spans="1:7" x14ac:dyDescent="0.25">
      <c r="A94" s="32">
        <v>80</v>
      </c>
      <c r="B94" s="28">
        <v>8</v>
      </c>
      <c r="C94"/>
      <c r="D94"/>
      <c r="E94"/>
      <c r="F94"/>
      <c r="G94"/>
    </row>
    <row r="95" spans="1:7" x14ac:dyDescent="0.25">
      <c r="A95" s="30">
        <v>1</v>
      </c>
      <c r="B95" s="28">
        <v>5</v>
      </c>
      <c r="C95"/>
      <c r="D95"/>
      <c r="E95"/>
      <c r="F95"/>
      <c r="G95"/>
    </row>
    <row r="96" spans="1:7" x14ac:dyDescent="0.25">
      <c r="A96" s="29" t="s">
        <v>4</v>
      </c>
      <c r="B96" s="28">
        <v>1</v>
      </c>
      <c r="C96"/>
      <c r="D96"/>
      <c r="E96"/>
      <c r="F96"/>
      <c r="G96"/>
    </row>
    <row r="97" spans="1:7" x14ac:dyDescent="0.25">
      <c r="A97" s="29" t="s">
        <v>56</v>
      </c>
      <c r="B97" s="28">
        <v>1</v>
      </c>
      <c r="C97"/>
      <c r="D97"/>
      <c r="E97"/>
      <c r="F97"/>
      <c r="G97"/>
    </row>
    <row r="98" spans="1:7" x14ac:dyDescent="0.25">
      <c r="A98" s="29" t="s">
        <v>80</v>
      </c>
      <c r="B98" s="28">
        <v>1</v>
      </c>
      <c r="C98"/>
      <c r="D98"/>
      <c r="E98"/>
      <c r="F98"/>
      <c r="G98"/>
    </row>
    <row r="99" spans="1:7" x14ac:dyDescent="0.25">
      <c r="A99" s="29" t="s">
        <v>94</v>
      </c>
      <c r="B99" s="28">
        <v>1</v>
      </c>
      <c r="C99"/>
      <c r="D99"/>
      <c r="E99"/>
      <c r="F99"/>
      <c r="G99"/>
    </row>
    <row r="100" spans="1:7" x14ac:dyDescent="0.25">
      <c r="A100" s="29" t="s">
        <v>95</v>
      </c>
      <c r="B100" s="28">
        <v>1</v>
      </c>
      <c r="C100"/>
      <c r="D100"/>
      <c r="E100"/>
      <c r="F100"/>
      <c r="G100"/>
    </row>
    <row r="101" spans="1:7" x14ac:dyDescent="0.25">
      <c r="A101" s="30">
        <v>3</v>
      </c>
      <c r="B101" s="28">
        <v>3</v>
      </c>
      <c r="C101"/>
      <c r="D101"/>
      <c r="E101"/>
      <c r="F101"/>
      <c r="G101"/>
    </row>
    <row r="102" spans="1:7" x14ac:dyDescent="0.25">
      <c r="A102" s="29" t="s">
        <v>81</v>
      </c>
      <c r="B102" s="28">
        <v>1</v>
      </c>
      <c r="C102"/>
      <c r="D102"/>
      <c r="E102"/>
      <c r="F102"/>
      <c r="G102"/>
    </row>
    <row r="103" spans="1:7" x14ac:dyDescent="0.25">
      <c r="A103" s="29" t="s">
        <v>82</v>
      </c>
      <c r="B103" s="28">
        <v>1</v>
      </c>
      <c r="C103"/>
      <c r="D103"/>
      <c r="E103"/>
      <c r="F103"/>
      <c r="G103"/>
    </row>
    <row r="104" spans="1:7" x14ac:dyDescent="0.25">
      <c r="A104" s="29" t="s">
        <v>97</v>
      </c>
      <c r="B104" s="28">
        <v>1</v>
      </c>
      <c r="C104"/>
      <c r="D104"/>
      <c r="E104"/>
      <c r="F104"/>
      <c r="G104"/>
    </row>
    <row r="105" spans="1:7" x14ac:dyDescent="0.25">
      <c r="A105" s="32">
        <v>92</v>
      </c>
      <c r="B105" s="28">
        <v>10</v>
      </c>
      <c r="C105"/>
      <c r="D105"/>
      <c r="E105"/>
      <c r="F105"/>
      <c r="G105"/>
    </row>
    <row r="106" spans="1:7" x14ac:dyDescent="0.25">
      <c r="A106" s="30">
        <v>3</v>
      </c>
      <c r="B106" s="28">
        <v>10</v>
      </c>
      <c r="C106"/>
      <c r="D106"/>
      <c r="E106"/>
      <c r="F106"/>
      <c r="G106"/>
    </row>
    <row r="107" spans="1:7" x14ac:dyDescent="0.25">
      <c r="A107" s="29" t="s">
        <v>4</v>
      </c>
      <c r="B107" s="28">
        <v>1</v>
      </c>
      <c r="C107"/>
      <c r="D107"/>
      <c r="E107"/>
      <c r="F107"/>
      <c r="G107"/>
    </row>
    <row r="108" spans="1:7" x14ac:dyDescent="0.25">
      <c r="A108" s="29" t="s">
        <v>56</v>
      </c>
      <c r="B108" s="28">
        <v>1</v>
      </c>
      <c r="C108"/>
      <c r="D108"/>
      <c r="E108"/>
      <c r="F108"/>
      <c r="G108"/>
    </row>
    <row r="109" spans="1:7" x14ac:dyDescent="0.25">
      <c r="A109" s="29" t="s">
        <v>62</v>
      </c>
      <c r="B109" s="28">
        <v>1</v>
      </c>
      <c r="C109"/>
      <c r="D109"/>
      <c r="E109"/>
      <c r="F109"/>
      <c r="G109"/>
    </row>
    <row r="110" spans="1:7" x14ac:dyDescent="0.25">
      <c r="A110" s="29" t="s">
        <v>64</v>
      </c>
      <c r="B110" s="28">
        <v>1</v>
      </c>
      <c r="C110"/>
      <c r="D110"/>
      <c r="E110"/>
      <c r="F110"/>
      <c r="G110"/>
    </row>
    <row r="111" spans="1:7" x14ac:dyDescent="0.25">
      <c r="A111" s="29" t="s">
        <v>81</v>
      </c>
      <c r="B111" s="28">
        <v>1</v>
      </c>
      <c r="C111"/>
      <c r="D111"/>
      <c r="E111"/>
      <c r="F111"/>
      <c r="G111"/>
    </row>
    <row r="112" spans="1:7" x14ac:dyDescent="0.25">
      <c r="A112" s="29" t="s">
        <v>82</v>
      </c>
      <c r="B112" s="28">
        <v>1</v>
      </c>
      <c r="C112"/>
      <c r="D112"/>
      <c r="E112"/>
      <c r="F112"/>
      <c r="G112"/>
    </row>
    <row r="113" spans="1:7" x14ac:dyDescent="0.25">
      <c r="A113" s="29" t="s">
        <v>88</v>
      </c>
      <c r="B113" s="28">
        <v>1</v>
      </c>
      <c r="C113"/>
      <c r="D113"/>
      <c r="E113"/>
      <c r="F113"/>
      <c r="G113"/>
    </row>
    <row r="114" spans="1:7" x14ac:dyDescent="0.25">
      <c r="A114" s="29" t="s">
        <v>94</v>
      </c>
      <c r="B114" s="28">
        <v>1</v>
      </c>
      <c r="C114"/>
      <c r="D114"/>
      <c r="E114"/>
      <c r="F114"/>
      <c r="G114"/>
    </row>
    <row r="115" spans="1:7" x14ac:dyDescent="0.25">
      <c r="A115" s="29" t="s">
        <v>95</v>
      </c>
      <c r="B115" s="28">
        <v>1</v>
      </c>
      <c r="C115"/>
      <c r="D115"/>
      <c r="E115"/>
      <c r="F115"/>
      <c r="G115"/>
    </row>
    <row r="116" spans="1:7" x14ac:dyDescent="0.25">
      <c r="A116" s="29" t="s">
        <v>97</v>
      </c>
      <c r="B116" s="28">
        <v>1</v>
      </c>
      <c r="C116"/>
      <c r="D116"/>
      <c r="E116"/>
      <c r="F116"/>
      <c r="G116"/>
    </row>
    <row r="117" spans="1:7" x14ac:dyDescent="0.25">
      <c r="A117" s="32">
        <v>95</v>
      </c>
      <c r="B117" s="28">
        <v>9</v>
      </c>
      <c r="C117"/>
      <c r="D117"/>
      <c r="E117"/>
      <c r="F117"/>
      <c r="G117"/>
    </row>
    <row r="118" spans="1:7" x14ac:dyDescent="0.25">
      <c r="A118" s="30">
        <v>3</v>
      </c>
      <c r="B118" s="28">
        <v>9</v>
      </c>
      <c r="C118"/>
      <c r="D118"/>
      <c r="E118"/>
      <c r="F118"/>
      <c r="G118"/>
    </row>
    <row r="119" spans="1:7" x14ac:dyDescent="0.25">
      <c r="A119" s="29" t="s">
        <v>4</v>
      </c>
      <c r="B119" s="28">
        <v>1</v>
      </c>
      <c r="C119"/>
      <c r="D119"/>
      <c r="E119"/>
      <c r="F119"/>
      <c r="G119"/>
    </row>
    <row r="120" spans="1:7" x14ac:dyDescent="0.25">
      <c r="A120" s="29" t="s">
        <v>56</v>
      </c>
      <c r="B120" s="28">
        <v>1</v>
      </c>
      <c r="C120"/>
      <c r="D120"/>
      <c r="E120"/>
      <c r="F120"/>
      <c r="G120"/>
    </row>
    <row r="121" spans="1:7" x14ac:dyDescent="0.25">
      <c r="A121" s="29" t="s">
        <v>62</v>
      </c>
      <c r="B121" s="28">
        <v>1</v>
      </c>
      <c r="C121"/>
      <c r="D121"/>
      <c r="E121"/>
      <c r="F121"/>
      <c r="G121"/>
    </row>
    <row r="122" spans="1:7" x14ac:dyDescent="0.25">
      <c r="A122" s="29" t="s">
        <v>64</v>
      </c>
      <c r="B122" s="28">
        <v>1</v>
      </c>
      <c r="C122"/>
      <c r="D122"/>
      <c r="E122"/>
      <c r="F122"/>
      <c r="G122"/>
    </row>
    <row r="123" spans="1:7" x14ac:dyDescent="0.25">
      <c r="A123" s="29" t="s">
        <v>81</v>
      </c>
      <c r="B123" s="28">
        <v>1</v>
      </c>
      <c r="C123"/>
      <c r="D123"/>
      <c r="E123"/>
      <c r="F123"/>
      <c r="G123"/>
    </row>
    <row r="124" spans="1:7" x14ac:dyDescent="0.25">
      <c r="A124" s="29" t="s">
        <v>82</v>
      </c>
      <c r="B124" s="28">
        <v>1</v>
      </c>
      <c r="C124"/>
      <c r="D124"/>
      <c r="E124"/>
      <c r="F124"/>
      <c r="G124"/>
    </row>
    <row r="125" spans="1:7" x14ac:dyDescent="0.25">
      <c r="A125" s="29" t="s">
        <v>88</v>
      </c>
      <c r="B125" s="28">
        <v>1</v>
      </c>
      <c r="C125"/>
      <c r="D125"/>
      <c r="E125"/>
      <c r="F125"/>
      <c r="G125"/>
    </row>
    <row r="126" spans="1:7" x14ac:dyDescent="0.25">
      <c r="A126" s="29" t="s">
        <v>95</v>
      </c>
      <c r="B126" s="28">
        <v>1</v>
      </c>
      <c r="C126"/>
      <c r="D126"/>
      <c r="E126"/>
      <c r="F126"/>
      <c r="G126"/>
    </row>
    <row r="127" spans="1:7" x14ac:dyDescent="0.25">
      <c r="A127" s="29" t="s">
        <v>97</v>
      </c>
      <c r="B127" s="28">
        <v>1</v>
      </c>
      <c r="C127"/>
      <c r="D127"/>
      <c r="E127"/>
      <c r="F127"/>
      <c r="G127"/>
    </row>
    <row r="128" spans="1:7" x14ac:dyDescent="0.25">
      <c r="A128" s="32">
        <v>98</v>
      </c>
      <c r="B128" s="28">
        <v>1</v>
      </c>
      <c r="C128"/>
      <c r="D128"/>
      <c r="E128"/>
      <c r="F128"/>
      <c r="G128"/>
    </row>
    <row r="129" spans="1:7" x14ac:dyDescent="0.25">
      <c r="A129" s="30">
        <v>3</v>
      </c>
      <c r="B129" s="28">
        <v>1</v>
      </c>
      <c r="C129"/>
      <c r="D129"/>
      <c r="E129"/>
      <c r="F129"/>
      <c r="G129"/>
    </row>
    <row r="130" spans="1:7" x14ac:dyDescent="0.25">
      <c r="A130" s="29" t="s">
        <v>4</v>
      </c>
      <c r="B130" s="28">
        <v>1</v>
      </c>
      <c r="C130"/>
      <c r="D130"/>
      <c r="E130"/>
      <c r="F130"/>
      <c r="G130"/>
    </row>
    <row r="131" spans="1:7" x14ac:dyDescent="0.25">
      <c r="A131" s="31" t="s">
        <v>45</v>
      </c>
      <c r="B131" s="28">
        <v>6</v>
      </c>
      <c r="C131"/>
      <c r="D131"/>
      <c r="E131"/>
      <c r="F131"/>
      <c r="G131"/>
    </row>
    <row r="132" spans="1:7" x14ac:dyDescent="0.25">
      <c r="A132" s="32">
        <v>92</v>
      </c>
      <c r="B132" s="28">
        <v>2</v>
      </c>
      <c r="C132"/>
      <c r="D132"/>
      <c r="E132"/>
      <c r="F132"/>
      <c r="G132"/>
    </row>
    <row r="133" spans="1:7" x14ac:dyDescent="0.25">
      <c r="A133" s="30">
        <v>3</v>
      </c>
      <c r="B133" s="28">
        <v>2</v>
      </c>
      <c r="C133"/>
      <c r="D133"/>
      <c r="E133"/>
      <c r="F133"/>
      <c r="G133"/>
    </row>
    <row r="134" spans="1:7" x14ac:dyDescent="0.25">
      <c r="A134" s="29" t="s">
        <v>4</v>
      </c>
      <c r="B134" s="28">
        <v>1</v>
      </c>
      <c r="C134"/>
      <c r="D134"/>
      <c r="E134"/>
      <c r="F134"/>
      <c r="G134"/>
    </row>
    <row r="135" spans="1:7" x14ac:dyDescent="0.25">
      <c r="A135" s="29" t="s">
        <v>82</v>
      </c>
      <c r="B135" s="28">
        <v>1</v>
      </c>
      <c r="C135"/>
      <c r="D135"/>
      <c r="E135"/>
      <c r="F135"/>
      <c r="G135"/>
    </row>
    <row r="136" spans="1:7" x14ac:dyDescent="0.25">
      <c r="A136" s="32">
        <v>95</v>
      </c>
      <c r="B136" s="28">
        <v>2</v>
      </c>
      <c r="C136"/>
      <c r="D136"/>
      <c r="E136"/>
      <c r="F136"/>
      <c r="G136"/>
    </row>
    <row r="137" spans="1:7" x14ac:dyDescent="0.25">
      <c r="A137" s="30">
        <v>3</v>
      </c>
      <c r="B137" s="28">
        <v>2</v>
      </c>
      <c r="C137"/>
      <c r="D137"/>
      <c r="E137"/>
      <c r="F137"/>
      <c r="G137"/>
    </row>
    <row r="138" spans="1:7" x14ac:dyDescent="0.25">
      <c r="A138" s="29" t="s">
        <v>4</v>
      </c>
      <c r="B138" s="28">
        <v>1</v>
      </c>
      <c r="C138"/>
      <c r="D138"/>
      <c r="E138"/>
      <c r="F138"/>
      <c r="G138"/>
    </row>
    <row r="139" spans="1:7" x14ac:dyDescent="0.25">
      <c r="A139" s="29" t="s">
        <v>82</v>
      </c>
      <c r="B139" s="28">
        <v>1</v>
      </c>
      <c r="C139"/>
      <c r="D139"/>
      <c r="E139"/>
      <c r="F139"/>
      <c r="G139"/>
    </row>
    <row r="140" spans="1:7" x14ac:dyDescent="0.25">
      <c r="A140" s="32">
        <v>98</v>
      </c>
      <c r="B140" s="28">
        <v>2</v>
      </c>
      <c r="C140"/>
      <c r="D140"/>
      <c r="E140"/>
      <c r="F140"/>
      <c r="G140"/>
    </row>
    <row r="141" spans="1:7" x14ac:dyDescent="0.25">
      <c r="A141" s="30">
        <v>3</v>
      </c>
      <c r="B141" s="28">
        <v>2</v>
      </c>
      <c r="C141"/>
      <c r="D141"/>
      <c r="E141"/>
      <c r="F141"/>
      <c r="G141"/>
    </row>
    <row r="142" spans="1:7" x14ac:dyDescent="0.25">
      <c r="A142" s="29" t="s">
        <v>4</v>
      </c>
      <c r="B142" s="28">
        <v>1</v>
      </c>
      <c r="C142"/>
      <c r="D142"/>
      <c r="E142"/>
      <c r="F142"/>
      <c r="G142"/>
    </row>
    <row r="143" spans="1:7" x14ac:dyDescent="0.25">
      <c r="A143" s="29" t="s">
        <v>82</v>
      </c>
      <c r="B143" s="28">
        <v>1</v>
      </c>
      <c r="C143"/>
      <c r="D143"/>
      <c r="E143"/>
      <c r="F143"/>
      <c r="G143"/>
    </row>
    <row r="144" spans="1:7" ht="45" x14ac:dyDescent="0.25">
      <c r="A144" s="31" t="s">
        <v>109</v>
      </c>
      <c r="B144" s="28">
        <v>1</v>
      </c>
      <c r="C144"/>
      <c r="D144"/>
      <c r="E144"/>
      <c r="F144"/>
      <c r="G144"/>
    </row>
    <row r="145" spans="1:7" x14ac:dyDescent="0.25">
      <c r="A145" s="32">
        <v>80</v>
      </c>
      <c r="B145" s="28">
        <v>1</v>
      </c>
      <c r="C145"/>
      <c r="D145"/>
      <c r="E145"/>
      <c r="F145"/>
      <c r="G145"/>
    </row>
    <row r="146" spans="1:7" x14ac:dyDescent="0.25">
      <c r="A146" s="30">
        <v>1</v>
      </c>
      <c r="B146" s="28">
        <v>1</v>
      </c>
      <c r="C146"/>
      <c r="D146"/>
      <c r="E146"/>
      <c r="F146"/>
      <c r="G146"/>
    </row>
    <row r="147" spans="1:7" x14ac:dyDescent="0.25">
      <c r="A147" s="29" t="s">
        <v>98</v>
      </c>
      <c r="B147" s="28">
        <v>1</v>
      </c>
      <c r="C147"/>
      <c r="D147"/>
      <c r="E147"/>
      <c r="F147"/>
      <c r="G147"/>
    </row>
    <row r="148" spans="1:7" x14ac:dyDescent="0.25">
      <c r="A148" s="31" t="s">
        <v>99</v>
      </c>
      <c r="B148" s="28">
        <v>2</v>
      </c>
      <c r="C148"/>
      <c r="D148"/>
      <c r="E148"/>
      <c r="F148"/>
      <c r="G148"/>
    </row>
    <row r="149" spans="1:7" x14ac:dyDescent="0.25">
      <c r="A149" s="32">
        <v>92</v>
      </c>
      <c r="B149" s="28">
        <v>1</v>
      </c>
      <c r="C149"/>
      <c r="D149"/>
      <c r="E149"/>
      <c r="F149"/>
      <c r="G149"/>
    </row>
    <row r="150" spans="1:7" x14ac:dyDescent="0.25">
      <c r="A150" s="30">
        <v>1</v>
      </c>
      <c r="B150" s="28">
        <v>1</v>
      </c>
      <c r="C150"/>
      <c r="D150"/>
      <c r="E150"/>
      <c r="F150"/>
      <c r="G150"/>
    </row>
    <row r="151" spans="1:7" x14ac:dyDescent="0.25">
      <c r="A151" s="29" t="s">
        <v>98</v>
      </c>
      <c r="B151" s="28">
        <v>1</v>
      </c>
      <c r="C151"/>
      <c r="D151"/>
      <c r="E151"/>
      <c r="F151"/>
      <c r="G151"/>
    </row>
    <row r="152" spans="1:7" x14ac:dyDescent="0.25">
      <c r="A152" s="32">
        <v>95</v>
      </c>
      <c r="B152" s="28">
        <v>1</v>
      </c>
      <c r="C152"/>
      <c r="D152"/>
      <c r="E152"/>
      <c r="F152"/>
      <c r="G152"/>
    </row>
    <row r="153" spans="1:7" x14ac:dyDescent="0.25">
      <c r="A153" s="30">
        <v>1</v>
      </c>
      <c r="B153" s="28">
        <v>1</v>
      </c>
      <c r="C153"/>
      <c r="D153"/>
      <c r="E153"/>
      <c r="F153"/>
      <c r="G153"/>
    </row>
    <row r="154" spans="1:7" x14ac:dyDescent="0.25">
      <c r="A154" s="29" t="s">
        <v>98</v>
      </c>
      <c r="B154" s="28">
        <v>1</v>
      </c>
      <c r="C154"/>
      <c r="D154"/>
      <c r="E154"/>
      <c r="F154"/>
      <c r="G154"/>
    </row>
    <row r="155" spans="1:7" x14ac:dyDescent="0.25">
      <c r="A155" s="31" t="s">
        <v>70</v>
      </c>
      <c r="B155" s="28">
        <v>1</v>
      </c>
      <c r="C155"/>
      <c r="D155"/>
      <c r="E155"/>
      <c r="F155"/>
      <c r="G155"/>
    </row>
    <row r="156" spans="1:7" x14ac:dyDescent="0.25">
      <c r="A156" s="32">
        <v>80</v>
      </c>
      <c r="B156" s="28">
        <v>1</v>
      </c>
      <c r="C156"/>
      <c r="D156"/>
      <c r="E156"/>
      <c r="F156"/>
      <c r="G156"/>
    </row>
    <row r="157" spans="1:7" x14ac:dyDescent="0.25">
      <c r="A157" s="30">
        <v>1</v>
      </c>
      <c r="B157" s="28">
        <v>1</v>
      </c>
      <c r="C157"/>
      <c r="D157"/>
      <c r="E157"/>
      <c r="F157"/>
      <c r="G157"/>
    </row>
    <row r="158" spans="1:7" x14ac:dyDescent="0.25">
      <c r="A158" s="29" t="s">
        <v>69</v>
      </c>
      <c r="B158" s="28">
        <v>1</v>
      </c>
      <c r="C158"/>
      <c r="D158"/>
      <c r="E158"/>
      <c r="F158"/>
      <c r="G158"/>
    </row>
    <row r="159" spans="1:7" x14ac:dyDescent="0.25">
      <c r="A159" s="31" t="s">
        <v>117</v>
      </c>
      <c r="B159" s="28">
        <v>1</v>
      </c>
      <c r="C159"/>
      <c r="D159"/>
      <c r="E159"/>
      <c r="F159"/>
      <c r="G159"/>
    </row>
    <row r="160" spans="1:7" x14ac:dyDescent="0.25">
      <c r="A160" s="32">
        <v>80</v>
      </c>
      <c r="B160" s="28">
        <v>1</v>
      </c>
      <c r="C160"/>
      <c r="D160"/>
      <c r="E160"/>
      <c r="F160"/>
      <c r="G160"/>
    </row>
    <row r="161" spans="1:7" x14ac:dyDescent="0.25">
      <c r="A161" s="30">
        <v>3</v>
      </c>
      <c r="B161" s="28">
        <v>1</v>
      </c>
      <c r="C161"/>
      <c r="D161"/>
      <c r="E161"/>
      <c r="F161"/>
      <c r="G161"/>
    </row>
    <row r="162" spans="1:7" x14ac:dyDescent="0.25">
      <c r="A162" s="29" t="s">
        <v>82</v>
      </c>
      <c r="B162" s="28">
        <v>1</v>
      </c>
      <c r="C162"/>
      <c r="D162"/>
      <c r="E162"/>
      <c r="F162"/>
      <c r="G162"/>
    </row>
    <row r="163" spans="1:7" x14ac:dyDescent="0.25">
      <c r="A163" s="31" t="s">
        <v>101</v>
      </c>
      <c r="B163" s="28">
        <v>2</v>
      </c>
      <c r="C163"/>
      <c r="D163"/>
      <c r="E163"/>
      <c r="F163"/>
      <c r="G163"/>
    </row>
    <row r="164" spans="1:7" x14ac:dyDescent="0.25">
      <c r="A164" s="32">
        <v>80</v>
      </c>
      <c r="B164" s="28">
        <v>1</v>
      </c>
      <c r="C164"/>
      <c r="D164"/>
      <c r="E164"/>
      <c r="F164"/>
      <c r="G164"/>
    </row>
    <row r="165" spans="1:7" x14ac:dyDescent="0.25">
      <c r="A165" s="30">
        <v>3</v>
      </c>
      <c r="B165" s="28">
        <v>1</v>
      </c>
      <c r="C165"/>
      <c r="D165"/>
      <c r="E165"/>
      <c r="F165"/>
      <c r="G165"/>
    </row>
    <row r="166" spans="1:7" x14ac:dyDescent="0.25">
      <c r="A166" s="29" t="s">
        <v>100</v>
      </c>
      <c r="B166" s="28">
        <v>1</v>
      </c>
      <c r="C166"/>
      <c r="D166"/>
      <c r="E166"/>
      <c r="F166"/>
      <c r="G166"/>
    </row>
    <row r="167" spans="1:7" x14ac:dyDescent="0.25">
      <c r="A167" s="32">
        <v>92</v>
      </c>
      <c r="B167" s="28">
        <v>1</v>
      </c>
      <c r="C167"/>
      <c r="D167"/>
      <c r="E167"/>
      <c r="F167"/>
      <c r="G167"/>
    </row>
    <row r="168" spans="1:7" x14ac:dyDescent="0.25">
      <c r="A168" s="30">
        <v>3</v>
      </c>
      <c r="B168" s="28">
        <v>1</v>
      </c>
      <c r="C168"/>
      <c r="D168"/>
      <c r="E168"/>
      <c r="F168"/>
      <c r="G168"/>
    </row>
    <row r="169" spans="1:7" x14ac:dyDescent="0.25">
      <c r="A169" s="29" t="s">
        <v>100</v>
      </c>
      <c r="B169" s="28">
        <v>1</v>
      </c>
      <c r="C169"/>
      <c r="D169"/>
      <c r="E169"/>
      <c r="F169"/>
      <c r="G169"/>
    </row>
    <row r="170" spans="1:7" x14ac:dyDescent="0.25">
      <c r="A170" s="31" t="s">
        <v>46</v>
      </c>
      <c r="B170" s="28">
        <v>1</v>
      </c>
      <c r="C170"/>
      <c r="D170"/>
      <c r="E170"/>
      <c r="F170"/>
      <c r="G170"/>
    </row>
    <row r="171" spans="1:7" x14ac:dyDescent="0.25">
      <c r="A171" s="32">
        <v>80</v>
      </c>
      <c r="B171" s="28">
        <v>1</v>
      </c>
      <c r="C171"/>
      <c r="D171"/>
      <c r="E171"/>
      <c r="F171"/>
      <c r="G171"/>
    </row>
    <row r="172" spans="1:7" x14ac:dyDescent="0.25">
      <c r="A172" s="30">
        <v>3</v>
      </c>
      <c r="B172" s="28">
        <v>1</v>
      </c>
      <c r="C172"/>
      <c r="D172"/>
      <c r="E172"/>
      <c r="F172"/>
      <c r="G172"/>
    </row>
    <row r="173" spans="1:7" x14ac:dyDescent="0.25">
      <c r="A173" s="29" t="s">
        <v>100</v>
      </c>
      <c r="B173" s="28">
        <v>1</v>
      </c>
      <c r="C173"/>
      <c r="D173"/>
      <c r="E173"/>
      <c r="F173"/>
      <c r="G173"/>
    </row>
    <row r="174" spans="1:7" x14ac:dyDescent="0.25">
      <c r="A174" s="31" t="s">
        <v>84</v>
      </c>
      <c r="B174" s="28">
        <v>1</v>
      </c>
      <c r="C174"/>
      <c r="D174"/>
      <c r="E174"/>
      <c r="F174"/>
      <c r="G174"/>
    </row>
    <row r="175" spans="1:7" x14ac:dyDescent="0.25">
      <c r="A175" s="32">
        <v>80</v>
      </c>
      <c r="B175" s="28">
        <v>1</v>
      </c>
      <c r="C175"/>
      <c r="D175"/>
      <c r="E175"/>
      <c r="F175"/>
      <c r="G175"/>
    </row>
    <row r="176" spans="1:7" x14ac:dyDescent="0.25">
      <c r="A176" s="30">
        <v>3</v>
      </c>
      <c r="B176" s="28">
        <v>1</v>
      </c>
      <c r="C176"/>
      <c r="D176"/>
      <c r="E176"/>
      <c r="F176"/>
      <c r="G176"/>
    </row>
    <row r="177" spans="1:7" x14ac:dyDescent="0.25">
      <c r="A177" s="29" t="s">
        <v>82</v>
      </c>
      <c r="B177" s="28">
        <v>1</v>
      </c>
      <c r="C177"/>
      <c r="D177"/>
      <c r="E177"/>
      <c r="F177"/>
      <c r="G177"/>
    </row>
    <row r="178" spans="1:7" x14ac:dyDescent="0.25">
      <c r="A178" s="31" t="s">
        <v>57</v>
      </c>
      <c r="B178" s="28">
        <v>1</v>
      </c>
      <c r="C178"/>
      <c r="D178"/>
      <c r="E178"/>
      <c r="F178"/>
      <c r="G178"/>
    </row>
    <row r="179" spans="1:7" x14ac:dyDescent="0.25">
      <c r="A179" s="32">
        <v>98</v>
      </c>
      <c r="B179" s="28">
        <v>1</v>
      </c>
      <c r="C179"/>
      <c r="D179"/>
      <c r="E179"/>
      <c r="F179"/>
      <c r="G179"/>
    </row>
    <row r="180" spans="1:7" x14ac:dyDescent="0.25">
      <c r="A180" s="30">
        <v>3</v>
      </c>
      <c r="B180" s="28">
        <v>1</v>
      </c>
      <c r="C180"/>
      <c r="D180"/>
      <c r="E180"/>
      <c r="F180"/>
      <c r="G180"/>
    </row>
    <row r="181" spans="1:7" x14ac:dyDescent="0.25">
      <c r="A181" s="29" t="s">
        <v>56</v>
      </c>
      <c r="B181" s="28">
        <v>1</v>
      </c>
      <c r="C181"/>
      <c r="D181"/>
      <c r="E181"/>
      <c r="F181"/>
      <c r="G181"/>
    </row>
    <row r="182" spans="1:7" ht="30" x14ac:dyDescent="0.25">
      <c r="A182" s="31" t="s">
        <v>102</v>
      </c>
      <c r="B182" s="28">
        <v>1</v>
      </c>
      <c r="C182"/>
      <c r="D182"/>
      <c r="E182"/>
      <c r="F182"/>
      <c r="G182"/>
    </row>
    <row r="183" spans="1:7" x14ac:dyDescent="0.25">
      <c r="A183" s="32">
        <v>80</v>
      </c>
      <c r="B183" s="28">
        <v>1</v>
      </c>
      <c r="C183"/>
      <c r="D183"/>
      <c r="E183"/>
      <c r="F183"/>
      <c r="G183"/>
    </row>
    <row r="184" spans="1:7" x14ac:dyDescent="0.25">
      <c r="A184" s="30">
        <v>3</v>
      </c>
      <c r="B184" s="28">
        <v>1</v>
      </c>
      <c r="C184"/>
      <c r="D184"/>
      <c r="E184"/>
      <c r="F184"/>
      <c r="G184"/>
    </row>
    <row r="185" spans="1:7" x14ac:dyDescent="0.25">
      <c r="A185" s="29" t="s">
        <v>100</v>
      </c>
      <c r="B185" s="28">
        <v>1</v>
      </c>
      <c r="C185"/>
      <c r="D185"/>
      <c r="E185"/>
      <c r="F185"/>
      <c r="G185"/>
    </row>
    <row r="186" spans="1:7" x14ac:dyDescent="0.25">
      <c r="A186" s="31" t="s">
        <v>76</v>
      </c>
      <c r="B186" s="28">
        <v>5</v>
      </c>
      <c r="C186"/>
      <c r="D186"/>
      <c r="E186"/>
      <c r="F186"/>
      <c r="G186"/>
    </row>
    <row r="187" spans="1:7" x14ac:dyDescent="0.25">
      <c r="A187" s="32">
        <v>80</v>
      </c>
      <c r="B187" s="28">
        <v>2</v>
      </c>
      <c r="C187"/>
      <c r="D187"/>
      <c r="E187"/>
      <c r="F187"/>
      <c r="G187"/>
    </row>
    <row r="188" spans="1:7" x14ac:dyDescent="0.25">
      <c r="A188" s="30">
        <v>1</v>
      </c>
      <c r="B188" s="28">
        <v>2</v>
      </c>
      <c r="C188"/>
      <c r="D188"/>
      <c r="E188"/>
      <c r="F188"/>
      <c r="G188"/>
    </row>
    <row r="189" spans="1:7" x14ac:dyDescent="0.25">
      <c r="A189" s="29" t="s">
        <v>75</v>
      </c>
      <c r="B189" s="28">
        <v>1</v>
      </c>
      <c r="C189"/>
      <c r="D189"/>
      <c r="E189"/>
      <c r="F189"/>
      <c r="G189"/>
    </row>
    <row r="190" spans="1:7" x14ac:dyDescent="0.25">
      <c r="A190" s="29" t="s">
        <v>97</v>
      </c>
      <c r="B190" s="28">
        <v>1</v>
      </c>
      <c r="C190"/>
      <c r="D190"/>
      <c r="E190"/>
      <c r="F190"/>
      <c r="G190"/>
    </row>
    <row r="191" spans="1:7" x14ac:dyDescent="0.25">
      <c r="A191" s="32">
        <v>92</v>
      </c>
      <c r="B191" s="28">
        <v>2</v>
      </c>
      <c r="C191"/>
      <c r="D191"/>
      <c r="E191"/>
      <c r="F191"/>
      <c r="G191"/>
    </row>
    <row r="192" spans="1:7" x14ac:dyDescent="0.25">
      <c r="A192" s="30">
        <v>3</v>
      </c>
      <c r="B192" s="28">
        <v>2</v>
      </c>
      <c r="C192"/>
      <c r="D192"/>
      <c r="E192"/>
      <c r="F192"/>
      <c r="G192"/>
    </row>
    <row r="193" spans="1:7" x14ac:dyDescent="0.25">
      <c r="A193" s="29" t="s">
        <v>75</v>
      </c>
      <c r="B193" s="28">
        <v>1</v>
      </c>
      <c r="C193"/>
      <c r="D193"/>
      <c r="E193"/>
      <c r="F193"/>
      <c r="G193"/>
    </row>
    <row r="194" spans="1:7" x14ac:dyDescent="0.25">
      <c r="A194" s="29" t="s">
        <v>97</v>
      </c>
      <c r="B194" s="28">
        <v>1</v>
      </c>
      <c r="C194"/>
      <c r="D194"/>
      <c r="E194"/>
      <c r="F194"/>
      <c r="G194"/>
    </row>
    <row r="195" spans="1:7" x14ac:dyDescent="0.25">
      <c r="A195" s="32">
        <v>95</v>
      </c>
      <c r="B195" s="28">
        <v>1</v>
      </c>
      <c r="C195"/>
      <c r="D195"/>
      <c r="E195"/>
      <c r="F195"/>
      <c r="G195"/>
    </row>
    <row r="196" spans="1:7" x14ac:dyDescent="0.25">
      <c r="A196" s="30">
        <v>3</v>
      </c>
      <c r="B196" s="28">
        <v>1</v>
      </c>
      <c r="C196"/>
      <c r="D196"/>
      <c r="E196"/>
      <c r="F196"/>
      <c r="G196"/>
    </row>
    <row r="197" spans="1:7" x14ac:dyDescent="0.25">
      <c r="A197" s="29" t="s">
        <v>75</v>
      </c>
      <c r="B197" s="28">
        <v>1</v>
      </c>
      <c r="C197"/>
      <c r="D197"/>
      <c r="E197"/>
      <c r="F197"/>
      <c r="G197"/>
    </row>
    <row r="198" spans="1:7" x14ac:dyDescent="0.25">
      <c r="A198" s="31" t="s">
        <v>63</v>
      </c>
      <c r="B198" s="28">
        <v>2</v>
      </c>
      <c r="C198"/>
      <c r="D198"/>
      <c r="E198"/>
      <c r="F198"/>
      <c r="G198"/>
    </row>
    <row r="199" spans="1:7" x14ac:dyDescent="0.25">
      <c r="A199" s="32">
        <v>80</v>
      </c>
      <c r="B199" s="28">
        <v>1</v>
      </c>
      <c r="C199"/>
      <c r="D199"/>
      <c r="E199"/>
      <c r="F199"/>
      <c r="G199"/>
    </row>
    <row r="200" spans="1:7" x14ac:dyDescent="0.25">
      <c r="A200" s="30">
        <v>1</v>
      </c>
      <c r="B200" s="28">
        <v>1</v>
      </c>
      <c r="C200"/>
      <c r="D200"/>
      <c r="E200"/>
      <c r="F200"/>
      <c r="G200"/>
    </row>
    <row r="201" spans="1:7" x14ac:dyDescent="0.25">
      <c r="A201" s="29" t="s">
        <v>62</v>
      </c>
      <c r="B201" s="28">
        <v>1</v>
      </c>
      <c r="C201"/>
      <c r="D201"/>
      <c r="E201"/>
      <c r="F201"/>
      <c r="G201"/>
    </row>
    <row r="202" spans="1:7" x14ac:dyDescent="0.25">
      <c r="A202" s="32">
        <v>92</v>
      </c>
      <c r="B202" s="28">
        <v>1</v>
      </c>
      <c r="C202"/>
      <c r="D202"/>
      <c r="E202"/>
      <c r="F202"/>
      <c r="G202"/>
    </row>
    <row r="203" spans="1:7" x14ac:dyDescent="0.25">
      <c r="A203" s="30">
        <v>3</v>
      </c>
      <c r="B203" s="28">
        <v>1</v>
      </c>
      <c r="C203"/>
      <c r="D203"/>
      <c r="E203"/>
      <c r="F203"/>
      <c r="G203"/>
    </row>
    <row r="204" spans="1:7" x14ac:dyDescent="0.25">
      <c r="A204" s="29" t="s">
        <v>62</v>
      </c>
      <c r="B204" s="28">
        <v>1</v>
      </c>
      <c r="C204"/>
      <c r="D204"/>
      <c r="E204"/>
      <c r="F204"/>
      <c r="G204"/>
    </row>
    <row r="205" spans="1:7" x14ac:dyDescent="0.25">
      <c r="A205" s="31" t="s">
        <v>103</v>
      </c>
      <c r="B205" s="28">
        <v>1</v>
      </c>
      <c r="C205"/>
      <c r="D205"/>
      <c r="E205"/>
      <c r="F205"/>
      <c r="G205"/>
    </row>
    <row r="206" spans="1:7" x14ac:dyDescent="0.25">
      <c r="A206" s="32">
        <v>80</v>
      </c>
      <c r="B206" s="28">
        <v>1</v>
      </c>
      <c r="C206"/>
      <c r="D206"/>
      <c r="E206"/>
      <c r="F206"/>
      <c r="G206"/>
    </row>
    <row r="207" spans="1:7" x14ac:dyDescent="0.25">
      <c r="A207" s="30">
        <v>3</v>
      </c>
      <c r="B207" s="28">
        <v>1</v>
      </c>
      <c r="C207"/>
      <c r="D207"/>
      <c r="E207"/>
      <c r="F207"/>
      <c r="G207"/>
    </row>
    <row r="208" spans="1:7" x14ac:dyDescent="0.25">
      <c r="A208" s="29" t="s">
        <v>100</v>
      </c>
      <c r="B208" s="28">
        <v>1</v>
      </c>
      <c r="C208"/>
      <c r="D208"/>
      <c r="E208"/>
      <c r="F208"/>
      <c r="G208"/>
    </row>
    <row r="209" spans="1:7" x14ac:dyDescent="0.25">
      <c r="A209" s="31" t="s">
        <v>41</v>
      </c>
      <c r="B209" s="28">
        <v>2</v>
      </c>
      <c r="C209"/>
      <c r="D209"/>
      <c r="E209"/>
      <c r="F209"/>
      <c r="G209"/>
    </row>
    <row r="210" spans="1:7" x14ac:dyDescent="0.25">
      <c r="A210" s="32">
        <v>80</v>
      </c>
      <c r="B210" s="28">
        <v>2</v>
      </c>
      <c r="C210"/>
      <c r="D210"/>
      <c r="E210"/>
      <c r="F210"/>
      <c r="G210"/>
    </row>
    <row r="211" spans="1:7" x14ac:dyDescent="0.25">
      <c r="A211" s="30">
        <v>1</v>
      </c>
      <c r="B211" s="28">
        <v>1</v>
      </c>
      <c r="C211"/>
      <c r="D211"/>
      <c r="E211"/>
      <c r="F211"/>
      <c r="G211"/>
    </row>
    <row r="212" spans="1:7" ht="30" x14ac:dyDescent="0.25">
      <c r="A212" s="29" t="s">
        <v>39</v>
      </c>
      <c r="B212" s="28">
        <v>1</v>
      </c>
      <c r="C212"/>
      <c r="D212"/>
      <c r="E212"/>
      <c r="F212"/>
      <c r="G212"/>
    </row>
    <row r="213" spans="1:7" x14ac:dyDescent="0.25">
      <c r="A213" s="30">
        <v>3</v>
      </c>
      <c r="B213" s="28">
        <v>1</v>
      </c>
      <c r="C213"/>
      <c r="D213"/>
      <c r="E213"/>
      <c r="F213"/>
      <c r="G213"/>
    </row>
    <row r="214" spans="1:7" x14ac:dyDescent="0.25">
      <c r="A214" s="29" t="s">
        <v>94</v>
      </c>
      <c r="B214" s="28">
        <v>1</v>
      </c>
      <c r="C214"/>
      <c r="D214"/>
      <c r="E214"/>
      <c r="F214"/>
      <c r="G214"/>
    </row>
    <row r="215" spans="1:7" x14ac:dyDescent="0.25">
      <c r="A215" s="31" t="s">
        <v>61</v>
      </c>
      <c r="B215" s="28">
        <v>1</v>
      </c>
      <c r="C215"/>
      <c r="D215"/>
      <c r="E215"/>
      <c r="F215"/>
      <c r="G215"/>
    </row>
    <row r="216" spans="1:7" x14ac:dyDescent="0.25">
      <c r="A216" s="32">
        <v>80</v>
      </c>
      <c r="B216" s="28">
        <v>1</v>
      </c>
      <c r="C216"/>
      <c r="D216"/>
      <c r="E216"/>
      <c r="F216"/>
      <c r="G216"/>
    </row>
    <row r="217" spans="1:7" x14ac:dyDescent="0.25">
      <c r="A217" s="30" t="s">
        <v>124</v>
      </c>
      <c r="B217" s="28">
        <v>1</v>
      </c>
      <c r="C217"/>
      <c r="D217"/>
      <c r="E217"/>
      <c r="F217"/>
      <c r="G217"/>
    </row>
    <row r="218" spans="1:7" x14ac:dyDescent="0.25">
      <c r="A218" s="29" t="s">
        <v>60</v>
      </c>
      <c r="B218" s="28">
        <v>1</v>
      </c>
      <c r="C218"/>
      <c r="D218"/>
      <c r="E218"/>
      <c r="F218"/>
      <c r="G218"/>
    </row>
    <row r="219" spans="1:7" x14ac:dyDescent="0.25">
      <c r="A219" s="31" t="s">
        <v>87</v>
      </c>
      <c r="B219" s="28">
        <v>1</v>
      </c>
      <c r="C219"/>
      <c r="D219"/>
      <c r="E219"/>
      <c r="F219"/>
      <c r="G219"/>
    </row>
    <row r="220" spans="1:7" x14ac:dyDescent="0.25">
      <c r="A220" s="32">
        <v>80</v>
      </c>
      <c r="B220" s="28">
        <v>1</v>
      </c>
      <c r="C220"/>
      <c r="D220"/>
      <c r="E220"/>
      <c r="F220"/>
      <c r="G220"/>
    </row>
    <row r="221" spans="1:7" x14ac:dyDescent="0.25">
      <c r="A221" s="30" t="s">
        <v>124</v>
      </c>
      <c r="B221" s="28">
        <v>1</v>
      </c>
      <c r="C221"/>
      <c r="D221"/>
      <c r="E221"/>
      <c r="F221"/>
      <c r="G221"/>
    </row>
    <row r="222" spans="1:7" x14ac:dyDescent="0.25">
      <c r="A222" s="29" t="s">
        <v>86</v>
      </c>
      <c r="B222" s="28">
        <v>1</v>
      </c>
      <c r="C222"/>
      <c r="D222"/>
      <c r="E222"/>
      <c r="F222"/>
      <c r="G222"/>
    </row>
    <row r="223" spans="1:7" x14ac:dyDescent="0.25">
      <c r="A223" s="31" t="s">
        <v>89</v>
      </c>
      <c r="B223" s="28">
        <v>1</v>
      </c>
      <c r="C223"/>
      <c r="D223"/>
      <c r="E223"/>
      <c r="F223"/>
      <c r="G223"/>
    </row>
    <row r="224" spans="1:7" x14ac:dyDescent="0.25">
      <c r="A224" s="32">
        <v>80</v>
      </c>
      <c r="B224" s="28">
        <v>1</v>
      </c>
      <c r="C224"/>
      <c r="D224"/>
      <c r="E224"/>
    </row>
    <row r="225" spans="1:5" x14ac:dyDescent="0.25">
      <c r="A225" s="30" t="s">
        <v>124</v>
      </c>
      <c r="B225" s="28">
        <v>1</v>
      </c>
      <c r="C225"/>
      <c r="D225"/>
      <c r="E225"/>
    </row>
    <row r="226" spans="1:5" x14ac:dyDescent="0.25">
      <c r="A226" s="29" t="s">
        <v>88</v>
      </c>
      <c r="B226" s="28">
        <v>1</v>
      </c>
      <c r="C226"/>
    </row>
    <row r="227" spans="1:5" x14ac:dyDescent="0.25">
      <c r="A227" s="31" t="s">
        <v>65</v>
      </c>
      <c r="B227" s="28">
        <v>1</v>
      </c>
      <c r="C227"/>
    </row>
    <row r="228" spans="1:5" x14ac:dyDescent="0.25">
      <c r="A228" s="32">
        <v>80</v>
      </c>
      <c r="B228" s="28">
        <v>1</v>
      </c>
    </row>
    <row r="229" spans="1:5" x14ac:dyDescent="0.25">
      <c r="A229" s="30" t="s">
        <v>124</v>
      </c>
      <c r="B229" s="28">
        <v>1</v>
      </c>
    </row>
    <row r="230" spans="1:5" x14ac:dyDescent="0.25">
      <c r="A230" s="29" t="s">
        <v>64</v>
      </c>
      <c r="B230" s="28">
        <v>1</v>
      </c>
    </row>
    <row r="231" spans="1:5" x14ac:dyDescent="0.25">
      <c r="A231" s="31" t="s">
        <v>78</v>
      </c>
      <c r="B231" s="28">
        <v>2</v>
      </c>
    </row>
    <row r="232" spans="1:5" x14ac:dyDescent="0.25">
      <c r="A232" s="32">
        <v>80</v>
      </c>
      <c r="B232" s="28">
        <v>1</v>
      </c>
    </row>
    <row r="233" spans="1:5" x14ac:dyDescent="0.25">
      <c r="A233" s="30" t="s">
        <v>124</v>
      </c>
      <c r="B233" s="28">
        <v>1</v>
      </c>
    </row>
    <row r="234" spans="1:5" x14ac:dyDescent="0.25">
      <c r="A234" s="29" t="s">
        <v>77</v>
      </c>
      <c r="B234" s="28">
        <v>1</v>
      </c>
    </row>
    <row r="235" spans="1:5" x14ac:dyDescent="0.25">
      <c r="A235" s="32">
        <v>92</v>
      </c>
      <c r="B235" s="28">
        <v>1</v>
      </c>
    </row>
    <row r="236" spans="1:5" x14ac:dyDescent="0.25">
      <c r="A236" s="30" t="s">
        <v>124</v>
      </c>
      <c r="B236" s="28">
        <v>1</v>
      </c>
    </row>
    <row r="237" spans="1:5" x14ac:dyDescent="0.25">
      <c r="A237" s="29" t="s">
        <v>77</v>
      </c>
      <c r="B237" s="28">
        <v>1</v>
      </c>
    </row>
    <row r="238" spans="1:5" x14ac:dyDescent="0.25">
      <c r="A238" s="31" t="s">
        <v>53</v>
      </c>
      <c r="B238" s="28">
        <v>1</v>
      </c>
    </row>
    <row r="239" spans="1:5" x14ac:dyDescent="0.25">
      <c r="A239" s="32">
        <v>80</v>
      </c>
      <c r="B239" s="28">
        <v>1</v>
      </c>
    </row>
    <row r="240" spans="1:5" x14ac:dyDescent="0.25">
      <c r="A240" s="30" t="s">
        <v>124</v>
      </c>
      <c r="B240" s="28">
        <v>1</v>
      </c>
    </row>
    <row r="241" spans="1:2" x14ac:dyDescent="0.25">
      <c r="A241" s="29" t="s">
        <v>52</v>
      </c>
      <c r="B241" s="28">
        <v>1</v>
      </c>
    </row>
    <row r="242" spans="1:2" x14ac:dyDescent="0.25">
      <c r="A242" s="31" t="s">
        <v>54</v>
      </c>
      <c r="B242" s="28">
        <v>1</v>
      </c>
    </row>
    <row r="243" spans="1:2" x14ac:dyDescent="0.25">
      <c r="A243" s="32">
        <v>80</v>
      </c>
      <c r="B243" s="28">
        <v>1</v>
      </c>
    </row>
    <row r="244" spans="1:2" x14ac:dyDescent="0.25">
      <c r="A244" s="30" t="s">
        <v>123</v>
      </c>
      <c r="B244" s="28">
        <v>1</v>
      </c>
    </row>
    <row r="245" spans="1:2" x14ac:dyDescent="0.25">
      <c r="A245" s="29" t="s">
        <v>52</v>
      </c>
      <c r="B245" s="28">
        <v>1</v>
      </c>
    </row>
    <row r="246" spans="1:2" x14ac:dyDescent="0.25">
      <c r="A246" s="31" t="s">
        <v>93</v>
      </c>
      <c r="B246" s="28">
        <v>2</v>
      </c>
    </row>
    <row r="247" spans="1:2" x14ac:dyDescent="0.25">
      <c r="A247" s="32">
        <v>80</v>
      </c>
      <c r="B247" s="28">
        <v>1</v>
      </c>
    </row>
    <row r="248" spans="1:2" x14ac:dyDescent="0.25">
      <c r="A248" s="30" t="s">
        <v>123</v>
      </c>
      <c r="B248" s="28">
        <v>1</v>
      </c>
    </row>
    <row r="249" spans="1:2" x14ac:dyDescent="0.25">
      <c r="A249" s="29" t="s">
        <v>92</v>
      </c>
      <c r="B249" s="28">
        <v>1</v>
      </c>
    </row>
    <row r="250" spans="1:2" x14ac:dyDescent="0.25">
      <c r="A250" s="32">
        <v>92</v>
      </c>
      <c r="B250" s="28">
        <v>1</v>
      </c>
    </row>
    <row r="251" spans="1:2" x14ac:dyDescent="0.25">
      <c r="A251" s="30" t="s">
        <v>123</v>
      </c>
      <c r="B251" s="28">
        <v>1</v>
      </c>
    </row>
    <row r="252" spans="1:2" x14ac:dyDescent="0.25">
      <c r="A252" s="29" t="s">
        <v>92</v>
      </c>
      <c r="B252" s="28">
        <v>1</v>
      </c>
    </row>
    <row r="253" spans="1:2" x14ac:dyDescent="0.25">
      <c r="A253" s="31" t="s">
        <v>74</v>
      </c>
      <c r="B253" s="28">
        <v>1</v>
      </c>
    </row>
    <row r="254" spans="1:2" x14ac:dyDescent="0.25">
      <c r="A254" s="32">
        <v>80</v>
      </c>
      <c r="B254" s="28">
        <v>1</v>
      </c>
    </row>
    <row r="255" spans="1:2" x14ac:dyDescent="0.25">
      <c r="A255" s="30" t="s">
        <v>123</v>
      </c>
      <c r="B255" s="28">
        <v>1</v>
      </c>
    </row>
    <row r="256" spans="1:2" x14ac:dyDescent="0.25">
      <c r="A256" s="29" t="s">
        <v>73</v>
      </c>
      <c r="B256" s="28">
        <v>1</v>
      </c>
    </row>
    <row r="257" spans="1:2" x14ac:dyDescent="0.25">
      <c r="A257" s="31" t="s">
        <v>83</v>
      </c>
      <c r="B257" s="28">
        <v>1</v>
      </c>
    </row>
    <row r="258" spans="1:2" x14ac:dyDescent="0.25">
      <c r="A258" s="32">
        <v>80</v>
      </c>
      <c r="B258" s="28">
        <v>1</v>
      </c>
    </row>
    <row r="259" spans="1:2" x14ac:dyDescent="0.25">
      <c r="A259" s="30" t="s">
        <v>123</v>
      </c>
      <c r="B259" s="28">
        <v>1</v>
      </c>
    </row>
    <row r="260" spans="1:2" x14ac:dyDescent="0.25">
      <c r="A260" s="29" t="s">
        <v>82</v>
      </c>
      <c r="B260" s="28">
        <v>1</v>
      </c>
    </row>
    <row r="261" spans="1:2" x14ac:dyDescent="0.25">
      <c r="A261" s="31" t="s">
        <v>66</v>
      </c>
      <c r="B261" s="28">
        <v>1</v>
      </c>
    </row>
    <row r="262" spans="1:2" x14ac:dyDescent="0.25">
      <c r="A262" s="32">
        <v>80</v>
      </c>
      <c r="B262" s="28">
        <v>1</v>
      </c>
    </row>
    <row r="263" spans="1:2" x14ac:dyDescent="0.25">
      <c r="A263" s="30" t="s">
        <v>123</v>
      </c>
      <c r="B263" s="28">
        <v>1</v>
      </c>
    </row>
    <row r="264" spans="1:2" x14ac:dyDescent="0.25">
      <c r="A264" s="29" t="s">
        <v>64</v>
      </c>
      <c r="B264" s="28">
        <v>1</v>
      </c>
    </row>
    <row r="265" spans="1:2" x14ac:dyDescent="0.25">
      <c r="A265" s="27" t="s">
        <v>105</v>
      </c>
      <c r="B265" s="28">
        <v>147</v>
      </c>
    </row>
    <row r="266" spans="1:2" x14ac:dyDescent="0.25">
      <c r="A266"/>
      <c r="B266"/>
    </row>
    <row r="267" spans="1:2" x14ac:dyDescent="0.25">
      <c r="A267"/>
      <c r="B267"/>
    </row>
    <row r="268" spans="1:2" x14ac:dyDescent="0.25">
      <c r="A268"/>
      <c r="B268"/>
    </row>
    <row r="269" spans="1:2" x14ac:dyDescent="0.25">
      <c r="A269"/>
      <c r="B269"/>
    </row>
    <row r="270" spans="1:2" x14ac:dyDescent="0.25">
      <c r="A270"/>
      <c r="B270"/>
    </row>
    <row r="271" spans="1:2" x14ac:dyDescent="0.25">
      <c r="A271"/>
      <c r="B271"/>
    </row>
    <row r="272" spans="1:2" x14ac:dyDescent="0.25">
      <c r="A272"/>
      <c r="B272"/>
    </row>
    <row r="273" spans="1:2" x14ac:dyDescent="0.25">
      <c r="A273"/>
      <c r="B273"/>
    </row>
    <row r="274" spans="1:2" x14ac:dyDescent="0.25">
      <c r="A274"/>
      <c r="B274"/>
    </row>
    <row r="275" spans="1:2" x14ac:dyDescent="0.25">
      <c r="A275"/>
      <c r="B275"/>
    </row>
    <row r="276" spans="1:2" x14ac:dyDescent="0.25">
      <c r="A276"/>
      <c r="B276"/>
    </row>
    <row r="277" spans="1:2" x14ac:dyDescent="0.25">
      <c r="A277"/>
      <c r="B277"/>
    </row>
    <row r="278" spans="1:2" x14ac:dyDescent="0.25">
      <c r="A278"/>
      <c r="B278"/>
    </row>
    <row r="279" spans="1:2" x14ac:dyDescent="0.25">
      <c r="A279"/>
      <c r="B279"/>
    </row>
    <row r="280" spans="1:2" x14ac:dyDescent="0.25">
      <c r="A280"/>
      <c r="B280"/>
    </row>
    <row r="281" spans="1:2" x14ac:dyDescent="0.25">
      <c r="A281"/>
      <c r="B281"/>
    </row>
    <row r="282" spans="1:2" x14ac:dyDescent="0.25">
      <c r="A282"/>
      <c r="B282"/>
    </row>
    <row r="283" spans="1:2" x14ac:dyDescent="0.25">
      <c r="A283"/>
      <c r="B283"/>
    </row>
    <row r="284" spans="1:2" x14ac:dyDescent="0.25">
      <c r="A284"/>
      <c r="B284"/>
    </row>
    <row r="285" spans="1:2" x14ac:dyDescent="0.25">
      <c r="A285"/>
      <c r="B285"/>
    </row>
    <row r="286" spans="1:2" x14ac:dyDescent="0.25">
      <c r="A286"/>
      <c r="B286"/>
    </row>
    <row r="287" spans="1:2" x14ac:dyDescent="0.25">
      <c r="A287"/>
      <c r="B287"/>
    </row>
    <row r="288" spans="1:2" x14ac:dyDescent="0.25">
      <c r="A288"/>
      <c r="B288"/>
    </row>
    <row r="289" spans="1:2" x14ac:dyDescent="0.25">
      <c r="A289"/>
      <c r="B289"/>
    </row>
    <row r="290" spans="1:2" x14ac:dyDescent="0.25">
      <c r="A290"/>
      <c r="B290"/>
    </row>
    <row r="291" spans="1:2" x14ac:dyDescent="0.25">
      <c r="A291"/>
      <c r="B291"/>
    </row>
    <row r="292" spans="1:2" x14ac:dyDescent="0.25">
      <c r="A292"/>
      <c r="B292"/>
    </row>
    <row r="293" spans="1:2" x14ac:dyDescent="0.25">
      <c r="A293"/>
      <c r="B293"/>
    </row>
    <row r="294" spans="1:2" x14ac:dyDescent="0.25">
      <c r="A294"/>
      <c r="B294"/>
    </row>
    <row r="295" spans="1:2" x14ac:dyDescent="0.25">
      <c r="A295"/>
      <c r="B295"/>
    </row>
    <row r="296" spans="1:2" x14ac:dyDescent="0.25">
      <c r="A296"/>
      <c r="B296"/>
    </row>
    <row r="297" spans="1:2" x14ac:dyDescent="0.25">
      <c r="A297"/>
      <c r="B297"/>
    </row>
    <row r="298" spans="1:2" x14ac:dyDescent="0.25">
      <c r="A298"/>
      <c r="B298"/>
    </row>
    <row r="299" spans="1:2" x14ac:dyDescent="0.25">
      <c r="A299"/>
      <c r="B299"/>
    </row>
    <row r="300" spans="1:2" x14ac:dyDescent="0.25">
      <c r="A300"/>
      <c r="B300"/>
    </row>
    <row r="301" spans="1:2" x14ac:dyDescent="0.25">
      <c r="A301"/>
      <c r="B301"/>
    </row>
    <row r="302" spans="1:2" x14ac:dyDescent="0.25">
      <c r="A302"/>
      <c r="B302"/>
    </row>
    <row r="303" spans="1:2" x14ac:dyDescent="0.25">
      <c r="A303"/>
      <c r="B303"/>
    </row>
    <row r="304" spans="1:2" x14ac:dyDescent="0.25">
      <c r="A304"/>
      <c r="B304"/>
    </row>
    <row r="305" spans="1:2" x14ac:dyDescent="0.25">
      <c r="A305"/>
      <c r="B305"/>
    </row>
    <row r="306" spans="1:2" x14ac:dyDescent="0.25">
      <c r="A306"/>
      <c r="B306"/>
    </row>
    <row r="307" spans="1:2" x14ac:dyDescent="0.25">
      <c r="A307"/>
      <c r="B307"/>
    </row>
    <row r="308" spans="1:2" x14ac:dyDescent="0.25">
      <c r="A308"/>
      <c r="B308"/>
    </row>
    <row r="309" spans="1:2" x14ac:dyDescent="0.25">
      <c r="A309"/>
      <c r="B309"/>
    </row>
    <row r="310" spans="1:2" x14ac:dyDescent="0.25">
      <c r="A310"/>
      <c r="B310"/>
    </row>
    <row r="311" spans="1:2" x14ac:dyDescent="0.25">
      <c r="A311"/>
      <c r="B311"/>
    </row>
    <row r="312" spans="1:2" x14ac:dyDescent="0.25">
      <c r="A312"/>
      <c r="B312"/>
    </row>
    <row r="313" spans="1:2" x14ac:dyDescent="0.25">
      <c r="A313"/>
      <c r="B313"/>
    </row>
    <row r="314" spans="1:2" x14ac:dyDescent="0.25">
      <c r="A314"/>
      <c r="B314"/>
    </row>
    <row r="315" spans="1:2" x14ac:dyDescent="0.25">
      <c r="A315"/>
      <c r="B315"/>
    </row>
    <row r="316" spans="1:2" x14ac:dyDescent="0.25">
      <c r="A316"/>
      <c r="B316"/>
    </row>
    <row r="317" spans="1:2" x14ac:dyDescent="0.25">
      <c r="A317"/>
      <c r="B317"/>
    </row>
    <row r="318" spans="1:2" x14ac:dyDescent="0.25">
      <c r="A318"/>
      <c r="B318"/>
    </row>
    <row r="319" spans="1:2" x14ac:dyDescent="0.25">
      <c r="A319"/>
      <c r="B319"/>
    </row>
    <row r="320" spans="1:2" x14ac:dyDescent="0.25">
      <c r="A320"/>
      <c r="B320"/>
    </row>
    <row r="321" spans="1:2" x14ac:dyDescent="0.25">
      <c r="A321"/>
      <c r="B321"/>
    </row>
    <row r="322" spans="1:2" x14ac:dyDescent="0.25">
      <c r="A322"/>
      <c r="B322"/>
    </row>
    <row r="323" spans="1:2" x14ac:dyDescent="0.25">
      <c r="A323"/>
      <c r="B323"/>
    </row>
    <row r="324" spans="1:2" x14ac:dyDescent="0.25">
      <c r="A324"/>
      <c r="B324"/>
    </row>
    <row r="325" spans="1:2" x14ac:dyDescent="0.25">
      <c r="A325"/>
      <c r="B325"/>
    </row>
    <row r="326" spans="1:2" x14ac:dyDescent="0.25">
      <c r="A326"/>
      <c r="B326"/>
    </row>
    <row r="327" spans="1:2" x14ac:dyDescent="0.25">
      <c r="A327"/>
      <c r="B327"/>
    </row>
    <row r="328" spans="1:2" x14ac:dyDescent="0.25">
      <c r="A328"/>
      <c r="B328"/>
    </row>
    <row r="329" spans="1:2" x14ac:dyDescent="0.25">
      <c r="A329"/>
      <c r="B329"/>
    </row>
    <row r="330" spans="1:2" x14ac:dyDescent="0.25">
      <c r="A330"/>
      <c r="B330"/>
    </row>
    <row r="331" spans="1:2" x14ac:dyDescent="0.25">
      <c r="A331"/>
      <c r="B331"/>
    </row>
    <row r="332" spans="1:2" x14ac:dyDescent="0.25">
      <c r="A332"/>
      <c r="B332"/>
    </row>
    <row r="333" spans="1:2" x14ac:dyDescent="0.25">
      <c r="A333"/>
      <c r="B333"/>
    </row>
    <row r="334" spans="1:2" x14ac:dyDescent="0.25">
      <c r="A334"/>
      <c r="B334"/>
    </row>
    <row r="335" spans="1:2" x14ac:dyDescent="0.25">
      <c r="A335"/>
      <c r="B335"/>
    </row>
    <row r="336" spans="1:2" x14ac:dyDescent="0.25">
      <c r="A336"/>
      <c r="B336"/>
    </row>
    <row r="337" spans="1:2" x14ac:dyDescent="0.25">
      <c r="A337"/>
      <c r="B337"/>
    </row>
    <row r="338" spans="1:2" x14ac:dyDescent="0.25">
      <c r="A338"/>
      <c r="B338"/>
    </row>
    <row r="339" spans="1:2" x14ac:dyDescent="0.25">
      <c r="A339"/>
      <c r="B339"/>
    </row>
    <row r="340" spans="1:2" x14ac:dyDescent="0.25">
      <c r="A340"/>
      <c r="B340"/>
    </row>
    <row r="341" spans="1:2" x14ac:dyDescent="0.25">
      <c r="A341"/>
      <c r="B341"/>
    </row>
    <row r="342" spans="1:2" x14ac:dyDescent="0.25">
      <c r="A342"/>
      <c r="B342"/>
    </row>
    <row r="343" spans="1:2" x14ac:dyDescent="0.25">
      <c r="A343"/>
      <c r="B343"/>
    </row>
    <row r="344" spans="1:2" x14ac:dyDescent="0.25">
      <c r="A344"/>
      <c r="B344"/>
    </row>
    <row r="345" spans="1:2" x14ac:dyDescent="0.25">
      <c r="A345"/>
      <c r="B345"/>
    </row>
    <row r="346" spans="1:2" x14ac:dyDescent="0.25">
      <c r="A346"/>
      <c r="B346"/>
    </row>
    <row r="347" spans="1:2" x14ac:dyDescent="0.25">
      <c r="A347"/>
      <c r="B347"/>
    </row>
    <row r="348" spans="1:2" x14ac:dyDescent="0.25">
      <c r="A348"/>
      <c r="B348"/>
    </row>
    <row r="349" spans="1:2" x14ac:dyDescent="0.25">
      <c r="A349"/>
      <c r="B349"/>
    </row>
    <row r="350" spans="1:2" x14ac:dyDescent="0.25">
      <c r="A350"/>
      <c r="B350"/>
    </row>
    <row r="351" spans="1:2" x14ac:dyDescent="0.25">
      <c r="A351"/>
      <c r="B351"/>
    </row>
    <row r="352" spans="1:2" x14ac:dyDescent="0.25">
      <c r="A352"/>
      <c r="B352"/>
    </row>
    <row r="353" spans="1:2" x14ac:dyDescent="0.25">
      <c r="A353"/>
      <c r="B353"/>
    </row>
    <row r="354" spans="1:2" x14ac:dyDescent="0.25">
      <c r="A354"/>
      <c r="B354"/>
    </row>
    <row r="355" spans="1:2" x14ac:dyDescent="0.25">
      <c r="A355"/>
      <c r="B355"/>
    </row>
    <row r="356" spans="1:2" x14ac:dyDescent="0.25">
      <c r="A356"/>
      <c r="B356"/>
    </row>
    <row r="357" spans="1:2" x14ac:dyDescent="0.25">
      <c r="A357"/>
      <c r="B357"/>
    </row>
    <row r="358" spans="1:2" x14ac:dyDescent="0.25">
      <c r="A358"/>
      <c r="B358"/>
    </row>
    <row r="359" spans="1:2" x14ac:dyDescent="0.25">
      <c r="A359"/>
      <c r="B359"/>
    </row>
    <row r="360" spans="1:2" x14ac:dyDescent="0.25">
      <c r="A360"/>
      <c r="B360"/>
    </row>
    <row r="361" spans="1:2" x14ac:dyDescent="0.25">
      <c r="A361"/>
      <c r="B361"/>
    </row>
    <row r="362" spans="1:2" x14ac:dyDescent="0.25">
      <c r="A362"/>
      <c r="B362"/>
    </row>
    <row r="363" spans="1:2" x14ac:dyDescent="0.25">
      <c r="A363"/>
      <c r="B363"/>
    </row>
    <row r="364" spans="1:2" x14ac:dyDescent="0.25">
      <c r="A364"/>
      <c r="B364"/>
    </row>
    <row r="365" spans="1:2" x14ac:dyDescent="0.25">
      <c r="A365"/>
      <c r="B365"/>
    </row>
    <row r="366" spans="1:2" x14ac:dyDescent="0.25">
      <c r="A366"/>
      <c r="B366"/>
    </row>
    <row r="367" spans="1:2" x14ac:dyDescent="0.25">
      <c r="A367"/>
      <c r="B367"/>
    </row>
    <row r="368" spans="1:2" x14ac:dyDescent="0.25">
      <c r="A368"/>
      <c r="B368"/>
    </row>
  </sheetData>
  <pageMargins left="0.70866141732283472" right="0.70866141732283472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8</vt:i4>
      </vt:variant>
    </vt:vector>
  </HeadingPairs>
  <TitlesOfParts>
    <vt:vector size="17" baseType="lpstr">
      <vt:lpstr>info</vt:lpstr>
      <vt:lpstr>АИ-80</vt:lpstr>
      <vt:lpstr>АИ-92</vt:lpstr>
      <vt:lpstr>АИ-95</vt:lpstr>
      <vt:lpstr>АИ-98</vt:lpstr>
      <vt:lpstr>база ДП</vt:lpstr>
      <vt:lpstr>Лист2</vt:lpstr>
      <vt:lpstr>ДП</vt:lpstr>
      <vt:lpstr>ДП свод</vt:lpstr>
      <vt:lpstr>info!Заголовки_для_печати</vt:lpstr>
      <vt:lpstr>'АИ-80'!Заголовки_для_печати</vt:lpstr>
      <vt:lpstr>'АИ-92'!Заголовки_для_печати</vt:lpstr>
      <vt:lpstr>'АИ-95'!Заголовки_для_печати</vt:lpstr>
      <vt:lpstr>'АИ-98'!Заголовки_для_печати</vt:lpstr>
      <vt:lpstr>ДП!Заголовки_для_печати</vt:lpstr>
      <vt:lpstr>'ДП свод'!Заголовки_для_печати</vt:lpstr>
      <vt:lpstr>info!Область_печати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Попова</dc:creator>
  <cp:lastModifiedBy>Егорова</cp:lastModifiedBy>
  <cp:lastPrinted>2021-05-31T09:38:52Z</cp:lastPrinted>
  <dcterms:created xsi:type="dcterms:W3CDTF">2017-07-25T10:34:36Z</dcterms:created>
  <dcterms:modified xsi:type="dcterms:W3CDTF">2021-07-06T09:43:55Z</dcterms:modified>
</cp:coreProperties>
</file>